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7.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28.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3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32.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drawings/drawing34.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35.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36.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drawings/drawing37.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drawings/drawing38.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39.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drawings/drawing40.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drawings/drawing41.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42.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3.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drawings/drawing44.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drawings/drawing45.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autoCompressPictures="0"/>
  <mc:AlternateContent xmlns:mc="http://schemas.openxmlformats.org/markup-compatibility/2006">
    <mc:Choice Requires="x15">
      <x15ac:absPath xmlns:x15ac="http://schemas.microsoft.com/office/spreadsheetml/2010/11/ac" url="https://tluedu-my.sharepoint.com/personal/tbuchanan_tlu_edu/Documents/Trey @ TLU/IR/External Reporting/CIC/CIC KIT FIT 2021/"/>
    </mc:Choice>
  </mc:AlternateContent>
  <xr:revisionPtr revIDLastSave="10" documentId="8_{4C692FC1-9809-4702-B27D-259D3E333230}" xr6:coauthVersionLast="47" xr6:coauthVersionMax="47" xr10:uidLastSave="{D341EA99-262E-499B-AE4F-AF4F09FF0086}"/>
  <bookViews>
    <workbookView xWindow="-13740" yWindow="-16320" windowWidth="29040" windowHeight="15990" tabRatio="827" xr2:uid="{00000000-000D-0000-FFFF-FFFF00000000}"/>
  </bookViews>
  <sheets>
    <sheet name="TITLE PG B" sheetId="1" r:id="rId1"/>
    <sheet name="CONTENTS B" sheetId="80" r:id="rId2"/>
    <sheet name="INTRO" sheetId="147" r:id="rId3"/>
    <sheet name="SERVICES" sheetId="142" r:id="rId4"/>
    <sheet name="REV AID TRENDS" sheetId="122" r:id="rId5"/>
    <sheet name="RESOURCE EXP TRENDS" sheetId="106" r:id="rId6"/>
    <sheet name="11R TUITION" sheetId="3" r:id="rId7"/>
    <sheet name="11F TUITION" sheetId="4" r:id="rId8"/>
    <sheet name="11S TUITION" sheetId="5" r:id="rId9"/>
    <sheet name="11C TUITION" sheetId="107" r:id="rId10"/>
    <sheet name="12R TOTAL INST AID" sheetId="51" r:id="rId11"/>
    <sheet name="12F TOTAL INST AID" sheetId="52" r:id="rId12"/>
    <sheet name="12S TOTAL INST AID" sheetId="53" r:id="rId13"/>
    <sheet name="12C TOTAL INST AID" sheetId="108" r:id="rId14"/>
    <sheet name="13R UNFUNDED INST AID" sheetId="109" r:id="rId15"/>
    <sheet name="13F UNFUNDED INST AID" sheetId="110" r:id="rId16"/>
    <sheet name="13S UNFUNDED INST AID" sheetId="111" r:id="rId17"/>
    <sheet name="13C UNFUNDED INST AID" sheetId="112" r:id="rId18"/>
    <sheet name="14R FY INST AID" sheetId="82" r:id="rId19"/>
    <sheet name="14F FY INST AID" sheetId="83" r:id="rId20"/>
    <sheet name="14S FY INST AID" sheetId="84" r:id="rId21"/>
    <sheet name="14C FY INST AID" sheetId="113" r:id="rId22"/>
    <sheet name="15R TUI REV" sheetId="85" r:id="rId23"/>
    <sheet name="15F TUI REV" sheetId="86" r:id="rId24"/>
    <sheet name="15S TUI REV" sheetId="87" r:id="rId25"/>
    <sheet name="15C TUI REV" sheetId="115" r:id="rId26"/>
    <sheet name="16R DISCOUNT RATE" sheetId="94" r:id="rId27"/>
    <sheet name="16F DISCOUNT RATE" sheetId="95" r:id="rId28"/>
    <sheet name="16S DISCOUNT RATE" sheetId="96" r:id="rId29"/>
    <sheet name="16C DISCOUNT RATE" sheetId="121" r:id="rId30"/>
    <sheet name="17R TUI DEP" sheetId="88" r:id="rId31"/>
    <sheet name="17F TUI DEP" sheetId="89" r:id="rId32"/>
    <sheet name="17S TUI DEP" sheetId="90" r:id="rId33"/>
    <sheet name="17C TUI DEP" sheetId="116" r:id="rId34"/>
    <sheet name="18R ENDOWMENT" sheetId="91" r:id="rId35"/>
    <sheet name="18F ENDOWMENT" sheetId="92" r:id="rId36"/>
    <sheet name="18S ENDOWMENT" sheetId="93" r:id="rId37"/>
    <sheet name="18C ENDOWMENT" sheetId="126" r:id="rId38"/>
    <sheet name="19R INSTRUCT EXP" sheetId="97" r:id="rId39"/>
    <sheet name="19F INSTRUCT EXP" sheetId="98" r:id="rId40"/>
    <sheet name="19S INSTRUCT EXP" sheetId="99" r:id="rId41"/>
    <sheet name="19C INSTRUCT EXP" sheetId="125" r:id="rId42"/>
    <sheet name="20R TOTAL EXP" sheetId="100" r:id="rId43"/>
    <sheet name="20F TOTAL EXP" sheetId="101" r:id="rId44"/>
    <sheet name="20S TOTAL EXP" sheetId="102" r:id="rId45"/>
    <sheet name="20C TOTAL EXP" sheetId="124" r:id="rId46"/>
    <sheet name="APPENDIX B" sheetId="127" r:id="rId47"/>
  </sheets>
  <definedNames>
    <definedName name="comparison_kit" localSheetId="3">SERVICES!$B$2</definedName>
    <definedName name="OLE_LINK1" localSheetId="46">'APPENDIX B'!#REF!</definedName>
    <definedName name="online_kit" localSheetId="3">SERVICES!$B$10</definedName>
    <definedName name="_xlnm.Print_Area" localSheetId="2">INTRO!$C$1:$C$67</definedName>
    <definedName name="selection_service" localSheetId="3">SERVICES!#REF!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 i="51" l="1"/>
  <c r="H70" i="51"/>
  <c r="I70" i="51"/>
  <c r="J70" i="51"/>
  <c r="F70" i="51"/>
  <c r="G35" i="51"/>
  <c r="H35" i="51"/>
  <c r="I35" i="51"/>
  <c r="J35" i="51"/>
  <c r="F35" i="51"/>
  <c r="G71" i="124"/>
  <c r="H71" i="124"/>
  <c r="I71" i="124"/>
  <c r="J71" i="124"/>
  <c r="F71" i="124"/>
  <c r="G35" i="124"/>
  <c r="H35" i="124"/>
  <c r="I35" i="124"/>
  <c r="J35" i="124"/>
  <c r="F35" i="124"/>
  <c r="G71" i="125"/>
  <c r="H71" i="125"/>
  <c r="I71" i="125"/>
  <c r="J71" i="125"/>
  <c r="F71" i="125"/>
  <c r="G35" i="125"/>
  <c r="H35" i="125"/>
  <c r="I35" i="125"/>
  <c r="J35" i="125"/>
  <c r="F35" i="125"/>
  <c r="G71" i="126"/>
  <c r="H71" i="126"/>
  <c r="I71" i="126"/>
  <c r="J71" i="126"/>
  <c r="F71" i="126"/>
  <c r="G35" i="126"/>
  <c r="H35" i="126"/>
  <c r="I35" i="126"/>
  <c r="J35" i="126"/>
  <c r="F35" i="126"/>
  <c r="G70" i="92"/>
  <c r="H70" i="92"/>
  <c r="I70" i="92"/>
  <c r="J70" i="92"/>
  <c r="F70" i="92"/>
  <c r="G35" i="92"/>
  <c r="H35" i="92"/>
  <c r="I35" i="92"/>
  <c r="J35" i="92"/>
  <c r="F35" i="92"/>
  <c r="G70" i="91"/>
  <c r="H70" i="91"/>
  <c r="I70" i="91"/>
  <c r="J70" i="91"/>
  <c r="F70" i="91"/>
  <c r="G35" i="91"/>
  <c r="H35" i="91"/>
  <c r="I35" i="91"/>
  <c r="J35" i="91"/>
  <c r="F35" i="91"/>
  <c r="G71" i="121"/>
  <c r="H71" i="121"/>
  <c r="I71" i="121"/>
  <c r="J71" i="121"/>
  <c r="F71" i="121"/>
  <c r="G35" i="121"/>
  <c r="H35" i="121"/>
  <c r="I35" i="121"/>
  <c r="J35" i="121"/>
  <c r="F35" i="121"/>
  <c r="G35" i="96"/>
  <c r="H35" i="96"/>
  <c r="I35" i="96"/>
  <c r="J35" i="96"/>
  <c r="F35" i="96"/>
  <c r="G70" i="95"/>
  <c r="H70" i="95"/>
  <c r="I70" i="95"/>
  <c r="J70" i="95"/>
  <c r="F70" i="95"/>
  <c r="G35" i="95"/>
  <c r="H35" i="95"/>
  <c r="I35" i="95"/>
  <c r="J35" i="95"/>
  <c r="F35" i="95"/>
  <c r="G70" i="94"/>
  <c r="H70" i="94"/>
  <c r="I70" i="94"/>
  <c r="J70" i="94"/>
  <c r="F70" i="94"/>
  <c r="G35" i="94"/>
  <c r="H35" i="94"/>
  <c r="I35" i="94"/>
  <c r="J35" i="94"/>
  <c r="F35" i="94"/>
  <c r="G71" i="116"/>
  <c r="H71" i="116"/>
  <c r="I71" i="116"/>
  <c r="J71" i="116"/>
  <c r="F71" i="116"/>
  <c r="G35" i="116"/>
  <c r="H35" i="116"/>
  <c r="I35" i="116"/>
  <c r="J35" i="116"/>
  <c r="F35" i="116"/>
  <c r="G70" i="90"/>
  <c r="H70" i="90"/>
  <c r="I70" i="90"/>
  <c r="J70" i="90"/>
  <c r="F70" i="90"/>
  <c r="G35" i="90"/>
  <c r="H35" i="90"/>
  <c r="I35" i="90"/>
  <c r="J35" i="90"/>
  <c r="F35" i="90"/>
  <c r="G70" i="88"/>
  <c r="H70" i="88"/>
  <c r="I70" i="88"/>
  <c r="J70" i="88"/>
  <c r="F70" i="88"/>
  <c r="G35" i="88"/>
  <c r="H35" i="88"/>
  <c r="I35" i="88"/>
  <c r="J35" i="88"/>
  <c r="F35" i="88"/>
  <c r="G71" i="115"/>
  <c r="H71" i="115"/>
  <c r="I71" i="115"/>
  <c r="J71" i="115"/>
  <c r="F71" i="115"/>
  <c r="G35" i="115"/>
  <c r="H35" i="115"/>
  <c r="I35" i="115"/>
  <c r="J35" i="115"/>
  <c r="F35" i="115"/>
  <c r="G70" i="85"/>
  <c r="H70" i="85"/>
  <c r="I70" i="85"/>
  <c r="J70" i="85"/>
  <c r="F70" i="85"/>
  <c r="G35" i="85"/>
  <c r="H35" i="85"/>
  <c r="I35" i="85"/>
  <c r="J35" i="85"/>
  <c r="F35" i="85"/>
  <c r="G71" i="113"/>
  <c r="H71" i="113"/>
  <c r="I71" i="113"/>
  <c r="J71" i="113"/>
  <c r="F71" i="113"/>
  <c r="G35" i="113"/>
  <c r="H35" i="113"/>
  <c r="I35" i="113"/>
  <c r="J35" i="113"/>
  <c r="F35" i="113"/>
  <c r="G70" i="84"/>
  <c r="H70" i="84"/>
  <c r="I70" i="84"/>
  <c r="J70" i="84"/>
  <c r="F70" i="84"/>
  <c r="G35" i="84"/>
  <c r="H35" i="84"/>
  <c r="I35" i="84"/>
  <c r="J35" i="84"/>
  <c r="F35" i="84"/>
  <c r="G70" i="83"/>
  <c r="H70" i="83"/>
  <c r="I70" i="83"/>
  <c r="J70" i="83"/>
  <c r="F70" i="83"/>
  <c r="G35" i="83"/>
  <c r="H35" i="83"/>
  <c r="I35" i="83"/>
  <c r="J35" i="83"/>
  <c r="F35" i="83"/>
  <c r="G70" i="82"/>
  <c r="H70" i="82"/>
  <c r="I70" i="82"/>
  <c r="J70" i="82"/>
  <c r="F70" i="82"/>
  <c r="G35" i="82"/>
  <c r="H35" i="82"/>
  <c r="I35" i="82"/>
  <c r="J35" i="82"/>
  <c r="F35" i="82"/>
  <c r="G71" i="112"/>
  <c r="H71" i="112"/>
  <c r="I71" i="112"/>
  <c r="J71" i="112"/>
  <c r="F71" i="112"/>
  <c r="G35" i="112"/>
  <c r="H35" i="112"/>
  <c r="I35" i="112"/>
  <c r="J35" i="112"/>
  <c r="F35" i="112"/>
  <c r="G70" i="111"/>
  <c r="H70" i="111"/>
  <c r="I70" i="111"/>
  <c r="J70" i="111"/>
  <c r="F70" i="111"/>
  <c r="G35" i="111"/>
  <c r="H35" i="111"/>
  <c r="I35" i="111"/>
  <c r="J35" i="111"/>
  <c r="F35" i="111"/>
  <c r="G35" i="110"/>
  <c r="H35" i="110"/>
  <c r="I35" i="110"/>
  <c r="J35" i="110"/>
  <c r="F35" i="110"/>
  <c r="G70" i="109"/>
  <c r="H70" i="109"/>
  <c r="I70" i="109"/>
  <c r="J70" i="109"/>
  <c r="F70" i="109"/>
  <c r="G35" i="109"/>
  <c r="H35" i="109"/>
  <c r="I35" i="109"/>
  <c r="J35" i="109"/>
  <c r="F35" i="109"/>
  <c r="G71" i="108"/>
  <c r="H71" i="108"/>
  <c r="I71" i="108"/>
  <c r="J71" i="108"/>
  <c r="F71" i="108"/>
  <c r="G35" i="108"/>
  <c r="H35" i="108"/>
  <c r="I35" i="108"/>
  <c r="J35" i="108"/>
  <c r="F35" i="108"/>
  <c r="G70" i="53"/>
  <c r="H70" i="53"/>
  <c r="I70" i="53"/>
  <c r="J70" i="53"/>
  <c r="F70" i="53"/>
  <c r="G35" i="53"/>
  <c r="H35" i="53"/>
  <c r="I35" i="53"/>
  <c r="J35" i="53"/>
  <c r="F35" i="53"/>
  <c r="G35" i="52"/>
  <c r="H35" i="52"/>
  <c r="I35" i="52"/>
  <c r="J35" i="52"/>
  <c r="F35" i="52"/>
  <c r="G71" i="107"/>
  <c r="H71" i="107"/>
  <c r="I71" i="107"/>
  <c r="J71" i="107"/>
  <c r="F71" i="107"/>
  <c r="G35" i="107"/>
  <c r="H35" i="107"/>
  <c r="I35" i="107"/>
  <c r="J35" i="107"/>
  <c r="F35" i="107"/>
  <c r="G70" i="5"/>
  <c r="H70" i="5"/>
  <c r="I70" i="5"/>
  <c r="J70" i="5"/>
  <c r="F70" i="5"/>
  <c r="G35" i="5"/>
  <c r="H35" i="5"/>
  <c r="I35" i="5"/>
  <c r="J35" i="5"/>
  <c r="F35" i="5"/>
  <c r="G70" i="4"/>
  <c r="H70" i="4"/>
  <c r="I70" i="4"/>
  <c r="J70" i="4"/>
  <c r="F70" i="4"/>
  <c r="G35" i="4"/>
  <c r="H35" i="4"/>
  <c r="I35" i="4"/>
  <c r="J35" i="4"/>
  <c r="F35" i="4"/>
  <c r="G70" i="3"/>
  <c r="H70" i="3"/>
  <c r="I70" i="3"/>
  <c r="J70" i="3"/>
  <c r="F70" i="3"/>
  <c r="G35" i="3"/>
  <c r="H35" i="3"/>
  <c r="I35" i="3"/>
  <c r="J35" i="3"/>
  <c r="F35" i="3"/>
  <c r="I69" i="106"/>
  <c r="I56" i="106"/>
  <c r="I43" i="106"/>
  <c r="I69" i="122"/>
  <c r="I56" i="122"/>
  <c r="I42" i="122"/>
  <c r="I29" i="122"/>
  <c r="I16" i="122"/>
  <c r="K76" i="102"/>
  <c r="K41" i="102"/>
  <c r="K78" i="124"/>
  <c r="K42" i="124"/>
  <c r="K7" i="124"/>
  <c r="K7" i="102"/>
  <c r="K76" i="101"/>
  <c r="K41" i="101"/>
  <c r="K7" i="101"/>
  <c r="K75" i="100"/>
  <c r="K7" i="100"/>
  <c r="K78" i="125"/>
  <c r="K42" i="125"/>
  <c r="K7" i="125"/>
  <c r="K76" i="99"/>
  <c r="K41" i="99"/>
  <c r="K7" i="99"/>
  <c r="K76" i="98"/>
  <c r="K41" i="98"/>
  <c r="K7" i="98"/>
  <c r="K75" i="97"/>
  <c r="K7" i="97"/>
  <c r="K78" i="126"/>
  <c r="K42" i="126"/>
  <c r="K7" i="126"/>
  <c r="K76" i="93"/>
  <c r="K41" i="93"/>
  <c r="K7" i="93"/>
  <c r="K76" i="92"/>
  <c r="K41" i="92"/>
  <c r="K7" i="92"/>
  <c r="K75" i="91"/>
  <c r="K7" i="91"/>
  <c r="K78" i="115"/>
  <c r="K42" i="115"/>
  <c r="K7" i="115"/>
  <c r="K76" i="87"/>
  <c r="K41" i="87"/>
  <c r="K7" i="87"/>
  <c r="K76" i="86"/>
  <c r="K41" i="86"/>
  <c r="K7" i="86"/>
  <c r="K75" i="85"/>
  <c r="K7" i="85"/>
  <c r="K78" i="113"/>
  <c r="K42" i="113"/>
  <c r="K7" i="113"/>
  <c r="K76" i="84"/>
  <c r="K41" i="84"/>
  <c r="K7" i="84"/>
  <c r="K76" i="83"/>
  <c r="K41" i="83"/>
  <c r="K7" i="83"/>
  <c r="K75" i="82"/>
  <c r="K7" i="82"/>
  <c r="K78" i="112"/>
  <c r="K42" i="112"/>
  <c r="K7" i="112"/>
  <c r="K76" i="111"/>
  <c r="K41" i="111"/>
  <c r="K7" i="111"/>
  <c r="K76" i="110"/>
  <c r="K41" i="110"/>
  <c r="K7" i="110"/>
  <c r="K75" i="109"/>
  <c r="K7" i="109"/>
  <c r="K78" i="108"/>
  <c r="K42" i="108"/>
  <c r="K7" i="108"/>
  <c r="K76" i="53"/>
  <c r="K41" i="53"/>
  <c r="K7" i="53"/>
  <c r="K76" i="52"/>
  <c r="K41" i="52"/>
  <c r="K7" i="52"/>
  <c r="K75" i="51"/>
  <c r="K7" i="51"/>
  <c r="K78" i="107"/>
  <c r="K42" i="107"/>
  <c r="K7" i="107"/>
  <c r="K76" i="5"/>
  <c r="K41" i="5"/>
  <c r="K7" i="5"/>
  <c r="K76" i="4"/>
  <c r="K41" i="4"/>
  <c r="K7" i="4"/>
  <c r="K75" i="3"/>
  <c r="K7" i="3"/>
  <c r="I41" i="122"/>
  <c r="I40" i="122"/>
  <c r="I68" i="106"/>
  <c r="I55" i="106"/>
  <c r="I42" i="106"/>
  <c r="K36" i="126"/>
  <c r="K37" i="126"/>
  <c r="K38" i="126"/>
  <c r="K39" i="126"/>
  <c r="K40" i="126"/>
  <c r="K41" i="126"/>
  <c r="K72" i="126"/>
  <c r="K73" i="126"/>
  <c r="K74" i="126"/>
  <c r="K75" i="126"/>
  <c r="K76" i="126"/>
  <c r="K77" i="126"/>
  <c r="K36" i="125"/>
  <c r="K37" i="125"/>
  <c r="K38" i="125"/>
  <c r="K39" i="125"/>
  <c r="K40" i="125"/>
  <c r="K41" i="125"/>
  <c r="K72" i="125"/>
  <c r="K73" i="125"/>
  <c r="K74" i="125"/>
  <c r="K75" i="125"/>
  <c r="K76" i="125"/>
  <c r="K77" i="125"/>
  <c r="K36" i="124"/>
  <c r="K37" i="124"/>
  <c r="K38" i="124"/>
  <c r="K39" i="124"/>
  <c r="K40" i="124"/>
  <c r="K41" i="124"/>
  <c r="K72" i="124"/>
  <c r="K73" i="124"/>
  <c r="K74" i="124"/>
  <c r="K75" i="124"/>
  <c r="K76" i="124"/>
  <c r="K77" i="124"/>
  <c r="I14" i="122"/>
  <c r="I15" i="122"/>
  <c r="I27" i="122"/>
  <c r="I28" i="122"/>
  <c r="I54" i="122"/>
  <c r="I55" i="122"/>
  <c r="I67" i="122"/>
  <c r="I68" i="122"/>
  <c r="K36" i="115"/>
  <c r="K37" i="115"/>
  <c r="K38" i="115"/>
  <c r="K39" i="115"/>
  <c r="K40" i="115"/>
  <c r="K41" i="115"/>
  <c r="K72" i="115"/>
  <c r="K73" i="115"/>
  <c r="K74" i="115"/>
  <c r="K75" i="115"/>
  <c r="K76" i="115"/>
  <c r="K77" i="115"/>
  <c r="K36" i="113"/>
  <c r="K37" i="113"/>
  <c r="K38" i="113"/>
  <c r="K39" i="113"/>
  <c r="K40" i="113"/>
  <c r="K41" i="113"/>
  <c r="K72" i="113"/>
  <c r="K73" i="113"/>
  <c r="K74" i="113"/>
  <c r="K75" i="113"/>
  <c r="K76" i="113"/>
  <c r="K77" i="113"/>
  <c r="K36" i="112"/>
  <c r="K37" i="112"/>
  <c r="K38" i="112"/>
  <c r="K39" i="112"/>
  <c r="K40" i="112"/>
  <c r="K41" i="112"/>
  <c r="K72" i="112"/>
  <c r="K73" i="112"/>
  <c r="K74" i="112"/>
  <c r="K75" i="112"/>
  <c r="K76" i="112"/>
  <c r="K77" i="112"/>
  <c r="K36" i="111"/>
  <c r="K37" i="111"/>
  <c r="K38" i="111"/>
  <c r="K39" i="111"/>
  <c r="K40" i="111"/>
  <c r="K71" i="111"/>
  <c r="K72" i="111"/>
  <c r="K73" i="111"/>
  <c r="K74" i="111"/>
  <c r="K75" i="111"/>
  <c r="K36" i="110"/>
  <c r="K37" i="110"/>
  <c r="K38" i="110"/>
  <c r="K39" i="110"/>
  <c r="K40" i="110"/>
  <c r="F70" i="110"/>
  <c r="G70" i="110"/>
  <c r="H70" i="110"/>
  <c r="I70" i="110"/>
  <c r="J70" i="110"/>
  <c r="K71" i="110"/>
  <c r="K72" i="110"/>
  <c r="K73" i="110"/>
  <c r="K74" i="110"/>
  <c r="K75" i="110"/>
  <c r="H82" i="110"/>
  <c r="K36" i="109"/>
  <c r="K37" i="109"/>
  <c r="K38" i="109"/>
  <c r="K39" i="109"/>
  <c r="K40" i="109"/>
  <c r="K41" i="109"/>
  <c r="K42" i="109"/>
  <c r="K71" i="109"/>
  <c r="K72" i="109"/>
  <c r="K73" i="109"/>
  <c r="K74" i="109"/>
  <c r="K36" i="108"/>
  <c r="K37" i="108"/>
  <c r="K38" i="108"/>
  <c r="K39" i="108"/>
  <c r="K40" i="108"/>
  <c r="K41" i="108"/>
  <c r="K72" i="108"/>
  <c r="K73" i="108"/>
  <c r="K74" i="108"/>
  <c r="K75" i="108"/>
  <c r="K76" i="108"/>
  <c r="K77" i="108"/>
  <c r="K40" i="107"/>
  <c r="K76" i="107"/>
  <c r="K36" i="107"/>
  <c r="K37" i="107"/>
  <c r="K38" i="107"/>
  <c r="K39" i="107"/>
  <c r="K41" i="107"/>
  <c r="K72" i="107"/>
  <c r="K73" i="107"/>
  <c r="K74" i="107"/>
  <c r="K75" i="107"/>
  <c r="K77" i="107"/>
  <c r="I41" i="106"/>
  <c r="I54" i="106"/>
  <c r="I67" i="106"/>
  <c r="F35" i="102"/>
  <c r="G35" i="102"/>
  <c r="H35" i="102"/>
  <c r="I35" i="102"/>
  <c r="J35" i="102"/>
  <c r="K36" i="102"/>
  <c r="K37" i="102"/>
  <c r="K38" i="102"/>
  <c r="K39" i="102"/>
  <c r="K40" i="102"/>
  <c r="F70" i="102"/>
  <c r="G70" i="102"/>
  <c r="H70" i="102"/>
  <c r="I70" i="102"/>
  <c r="J70" i="102"/>
  <c r="K71" i="102"/>
  <c r="K72" i="102"/>
  <c r="K73" i="102"/>
  <c r="K74" i="102"/>
  <c r="K75" i="102"/>
  <c r="F35" i="101"/>
  <c r="G35" i="101"/>
  <c r="H35" i="101"/>
  <c r="I35" i="101"/>
  <c r="J35" i="101"/>
  <c r="K36" i="101"/>
  <c r="K37" i="101"/>
  <c r="K38" i="101"/>
  <c r="K39" i="101"/>
  <c r="K40" i="101"/>
  <c r="F70" i="101"/>
  <c r="G70" i="101"/>
  <c r="H70" i="101"/>
  <c r="I70" i="101"/>
  <c r="J70" i="101"/>
  <c r="K71" i="101"/>
  <c r="K72" i="101"/>
  <c r="K73" i="101"/>
  <c r="K74" i="101"/>
  <c r="K75" i="101"/>
  <c r="H82" i="101"/>
  <c r="F35" i="100"/>
  <c r="G35" i="100"/>
  <c r="H35" i="100"/>
  <c r="I35" i="100"/>
  <c r="J35" i="100"/>
  <c r="K36" i="100"/>
  <c r="K37" i="100"/>
  <c r="K38" i="100"/>
  <c r="K39" i="100"/>
  <c r="K40" i="100"/>
  <c r="K41" i="100"/>
  <c r="K42" i="100"/>
  <c r="F70" i="100"/>
  <c r="G70" i="100"/>
  <c r="H70" i="100"/>
  <c r="I70" i="100"/>
  <c r="J70" i="100"/>
  <c r="K71" i="100"/>
  <c r="K72" i="100"/>
  <c r="K73" i="100"/>
  <c r="K74" i="100"/>
  <c r="F35" i="99"/>
  <c r="G35" i="99"/>
  <c r="H35" i="99"/>
  <c r="I35" i="99"/>
  <c r="J35" i="99"/>
  <c r="K36" i="99"/>
  <c r="K37" i="99"/>
  <c r="K38" i="99"/>
  <c r="K39" i="99"/>
  <c r="K40" i="99"/>
  <c r="F70" i="99"/>
  <c r="G70" i="99"/>
  <c r="H70" i="99"/>
  <c r="I70" i="99"/>
  <c r="J70" i="99"/>
  <c r="K71" i="99"/>
  <c r="K72" i="99"/>
  <c r="K73" i="99"/>
  <c r="K74" i="99"/>
  <c r="K75" i="99"/>
  <c r="F35" i="98"/>
  <c r="G35" i="98"/>
  <c r="H35" i="98"/>
  <c r="I35" i="98"/>
  <c r="J35" i="98"/>
  <c r="K36" i="98"/>
  <c r="K37" i="98"/>
  <c r="K38" i="98"/>
  <c r="K39" i="98"/>
  <c r="K40" i="98"/>
  <c r="F70" i="98"/>
  <c r="G70" i="98"/>
  <c r="H70" i="98"/>
  <c r="I70" i="98"/>
  <c r="J70" i="98"/>
  <c r="K71" i="98"/>
  <c r="K72" i="98"/>
  <c r="K73" i="98"/>
  <c r="K74" i="98"/>
  <c r="K75" i="98"/>
  <c r="F35" i="97"/>
  <c r="G35" i="97"/>
  <c r="H35" i="97"/>
  <c r="I35" i="97"/>
  <c r="J35" i="97"/>
  <c r="K36" i="97"/>
  <c r="K37" i="97"/>
  <c r="K38" i="97"/>
  <c r="K39" i="97"/>
  <c r="K40" i="97"/>
  <c r="K41" i="97"/>
  <c r="K42" i="97"/>
  <c r="F70" i="97"/>
  <c r="G70" i="97"/>
  <c r="H70" i="97"/>
  <c r="I70" i="97"/>
  <c r="J70" i="97"/>
  <c r="K71" i="97"/>
  <c r="K72" i="97"/>
  <c r="K73" i="97"/>
  <c r="K74" i="97"/>
  <c r="F70" i="96"/>
  <c r="G70" i="96"/>
  <c r="H70" i="96"/>
  <c r="I70" i="96"/>
  <c r="J70" i="96"/>
  <c r="H82" i="95"/>
  <c r="F35" i="93"/>
  <c r="G35" i="93"/>
  <c r="H35" i="93"/>
  <c r="I35" i="93"/>
  <c r="J35" i="93"/>
  <c r="K36" i="93"/>
  <c r="K37" i="93"/>
  <c r="K38" i="93"/>
  <c r="K39" i="93"/>
  <c r="K40" i="93"/>
  <c r="F70" i="93"/>
  <c r="G70" i="93"/>
  <c r="H70" i="93"/>
  <c r="I70" i="93"/>
  <c r="J70" i="93"/>
  <c r="K71" i="93"/>
  <c r="K72" i="93"/>
  <c r="K73" i="93"/>
  <c r="K74" i="93"/>
  <c r="K75" i="93"/>
  <c r="K36" i="92"/>
  <c r="K37" i="92"/>
  <c r="K38" i="92"/>
  <c r="K39" i="92"/>
  <c r="K40" i="92"/>
  <c r="K71" i="92"/>
  <c r="K72" i="92"/>
  <c r="K73" i="92"/>
  <c r="K74" i="92"/>
  <c r="K75" i="92"/>
  <c r="K36" i="91"/>
  <c r="K37" i="91"/>
  <c r="K38" i="91"/>
  <c r="K39" i="91"/>
  <c r="K40" i="91"/>
  <c r="K41" i="91"/>
  <c r="K42" i="91"/>
  <c r="K71" i="91"/>
  <c r="K72" i="91"/>
  <c r="K73" i="91"/>
  <c r="K74" i="91"/>
  <c r="F35" i="89"/>
  <c r="G35" i="89"/>
  <c r="H35" i="89"/>
  <c r="I35" i="89"/>
  <c r="J35" i="89"/>
  <c r="F70" i="89"/>
  <c r="G70" i="89"/>
  <c r="H70" i="89"/>
  <c r="I70" i="89"/>
  <c r="J70" i="89"/>
  <c r="H82" i="89"/>
  <c r="F35" i="87"/>
  <c r="G35" i="87"/>
  <c r="H35" i="87"/>
  <c r="I35" i="87"/>
  <c r="J35" i="87"/>
  <c r="K36" i="87"/>
  <c r="K37" i="87"/>
  <c r="K38" i="87"/>
  <c r="K39" i="87"/>
  <c r="K40" i="87"/>
  <c r="F70" i="87"/>
  <c r="G70" i="87"/>
  <c r="H70" i="87"/>
  <c r="I70" i="87"/>
  <c r="J70" i="87"/>
  <c r="K71" i="87"/>
  <c r="K72" i="87"/>
  <c r="K73" i="87"/>
  <c r="K74" i="87"/>
  <c r="K75" i="87"/>
  <c r="F35" i="86"/>
  <c r="G35" i="86"/>
  <c r="H35" i="86"/>
  <c r="I35" i="86"/>
  <c r="J35" i="86"/>
  <c r="K36" i="86"/>
  <c r="K37" i="86"/>
  <c r="K38" i="86"/>
  <c r="K39" i="86"/>
  <c r="K40" i="86"/>
  <c r="F70" i="86"/>
  <c r="G70" i="86"/>
  <c r="H70" i="86"/>
  <c r="I70" i="86"/>
  <c r="J70" i="86"/>
  <c r="K71" i="86"/>
  <c r="K72" i="86"/>
  <c r="K73" i="86"/>
  <c r="K74" i="86"/>
  <c r="K75" i="86"/>
  <c r="H82" i="86"/>
  <c r="K36" i="85"/>
  <c r="K37" i="85"/>
  <c r="K38" i="85"/>
  <c r="K39" i="85"/>
  <c r="K40" i="85"/>
  <c r="K41" i="85"/>
  <c r="K42" i="85"/>
  <c r="K71" i="85"/>
  <c r="K72" i="85"/>
  <c r="K73" i="85"/>
  <c r="K74" i="85"/>
  <c r="K36" i="84"/>
  <c r="K37" i="84"/>
  <c r="K38" i="84"/>
  <c r="K39" i="84"/>
  <c r="K40" i="84"/>
  <c r="K71" i="84"/>
  <c r="K72" i="84"/>
  <c r="K73" i="84"/>
  <c r="K74" i="84"/>
  <c r="K75" i="84"/>
  <c r="K36" i="83"/>
  <c r="K37" i="83"/>
  <c r="K38" i="83"/>
  <c r="K39" i="83"/>
  <c r="K40" i="83"/>
  <c r="K71" i="83"/>
  <c r="K72" i="83"/>
  <c r="K73" i="83"/>
  <c r="K74" i="83"/>
  <c r="K75" i="83"/>
  <c r="H82" i="83"/>
  <c r="K36" i="82"/>
  <c r="K37" i="82"/>
  <c r="K38" i="82"/>
  <c r="K39" i="82"/>
  <c r="K40" i="82"/>
  <c r="K41" i="82"/>
  <c r="K42" i="82"/>
  <c r="K71" i="82"/>
  <c r="K72" i="82"/>
  <c r="K73" i="82"/>
  <c r="K74" i="82"/>
  <c r="K74" i="51"/>
  <c r="K73" i="51"/>
  <c r="K72" i="51"/>
  <c r="K71" i="51"/>
  <c r="K42" i="51"/>
  <c r="K41" i="51"/>
  <c r="K40" i="51"/>
  <c r="K39" i="51"/>
  <c r="K38" i="51"/>
  <c r="K37" i="51"/>
  <c r="K36" i="51"/>
  <c r="K36" i="53"/>
  <c r="K37" i="53"/>
  <c r="K38" i="53"/>
  <c r="K39" i="53"/>
  <c r="K40" i="53"/>
  <c r="K71" i="53"/>
  <c r="K72" i="53"/>
  <c r="K73" i="53"/>
  <c r="K74" i="53"/>
  <c r="K75" i="53"/>
  <c r="K36" i="52"/>
  <c r="K37" i="52"/>
  <c r="K38" i="52"/>
  <c r="K39" i="52"/>
  <c r="K40" i="52"/>
  <c r="F70" i="52"/>
  <c r="G70" i="52"/>
  <c r="H70" i="52"/>
  <c r="I70" i="52"/>
  <c r="J70" i="52"/>
  <c r="K71" i="52"/>
  <c r="K72" i="52"/>
  <c r="K73" i="52"/>
  <c r="K74" i="52"/>
  <c r="K75" i="52"/>
  <c r="K75" i="5"/>
  <c r="K74" i="5"/>
  <c r="K73" i="5"/>
  <c r="K72" i="5"/>
  <c r="K71" i="5"/>
  <c r="K38" i="5"/>
  <c r="K39" i="5"/>
  <c r="K40" i="5"/>
  <c r="K37" i="5"/>
  <c r="K36" i="5"/>
  <c r="K75" i="4"/>
  <c r="K74" i="4"/>
  <c r="K73" i="4"/>
  <c r="K72" i="4"/>
  <c r="K71" i="4"/>
  <c r="K40" i="4"/>
  <c r="K38" i="4"/>
  <c r="K39" i="4"/>
  <c r="K37" i="4"/>
  <c r="K36" i="4"/>
  <c r="K73" i="3"/>
  <c r="K72" i="3"/>
  <c r="K74" i="3"/>
  <c r="K71" i="3"/>
  <c r="K42" i="3"/>
  <c r="K38" i="3"/>
  <c r="K39" i="3"/>
  <c r="K40" i="3"/>
  <c r="K41" i="3"/>
  <c r="K37" i="3"/>
  <c r="K36" i="3"/>
  <c r="H82" i="4"/>
</calcChain>
</file>

<file path=xl/sharedStrings.xml><?xml version="1.0" encoding="utf-8"?>
<sst xmlns="http://schemas.openxmlformats.org/spreadsheetml/2006/main" count="1525" uniqueCount="389">
  <si>
    <t xml:space="preserve">Key Indicators </t>
  </si>
  <si>
    <t>Tool (KIT)</t>
  </si>
  <si>
    <t>PART B</t>
  </si>
  <si>
    <t>2021</t>
  </si>
  <si>
    <t>Texas Lutheran University</t>
  </si>
  <si>
    <r>
      <rPr>
        <sz val="10"/>
        <color indexed="23"/>
        <rFont val="Arial"/>
        <family val="2"/>
      </rPr>
      <t>Prepared by</t>
    </r>
    <r>
      <rPr>
        <sz val="12"/>
        <color indexed="23"/>
        <rFont val="Arial"/>
        <family val="2"/>
      </rPr>
      <t xml:space="preserve"> </t>
    </r>
    <r>
      <rPr>
        <b/>
        <sz val="12"/>
        <color indexed="23"/>
        <rFont val="Arial"/>
        <family val="2"/>
      </rPr>
      <t xml:space="preserve">The Austen Group, 
</t>
    </r>
    <r>
      <rPr>
        <b/>
        <sz val="10"/>
        <color indexed="23"/>
        <rFont val="Arial"/>
        <family val="2"/>
      </rPr>
      <t>a Division of Ruffalo Noel Levitz</t>
    </r>
  </si>
  <si>
    <t>Sponsored by</t>
  </si>
  <si>
    <t>Copyright © 2021 Council of Independent Colleges</t>
  </si>
  <si>
    <t>CIC KEY INDICATORS TOOL 2021</t>
  </si>
  <si>
    <t>PART B: FINANCIAL</t>
  </si>
  <si>
    <t>NATIONAL AND WEST REGION</t>
  </si>
  <si>
    <t>SECTION</t>
  </si>
  <si>
    <t>TAB NAME</t>
  </si>
  <si>
    <t>PAGE</t>
  </si>
  <si>
    <t>INTRODUCTION</t>
  </si>
  <si>
    <t>51-54</t>
  </si>
  <si>
    <t>CIC BENCHMARKING SERVICES</t>
  </si>
  <si>
    <t>SERVICES</t>
  </si>
  <si>
    <t>KIT TRENDS:</t>
  </si>
  <si>
    <t>TUITION REVENUE AND FINANCIAL AID</t>
  </si>
  <si>
    <t>REV AID TRENDS</t>
  </si>
  <si>
    <t>RESOURCES AND EXPENDITURES</t>
  </si>
  <si>
    <t>RESOURCE EXP TRENDS</t>
  </si>
  <si>
    <t>Tuition Price ($)</t>
  </si>
  <si>
    <t>By Region</t>
  </si>
  <si>
    <t>11R TUITION</t>
  </si>
  <si>
    <t>By Financial Resources</t>
  </si>
  <si>
    <t>11F TUITION</t>
  </si>
  <si>
    <t>By Enrollment Size</t>
  </si>
  <si>
    <t>11S TUITION</t>
  </si>
  <si>
    <t>By Carnegie Classification</t>
  </si>
  <si>
    <t>11C TUITION</t>
  </si>
  <si>
    <t>Total Institutional Aid per Student ($)</t>
  </si>
  <si>
    <t>12R TOTAL INST AID</t>
  </si>
  <si>
    <t>12F TOTAL INST AID</t>
  </si>
  <si>
    <t>12S TOTAL INST AID</t>
  </si>
  <si>
    <t>12C TOTAL INST AID</t>
  </si>
  <si>
    <t>Unfunded Institutional Aid per Student ($)</t>
  </si>
  <si>
    <t>13R UNFUNDED INST AID</t>
  </si>
  <si>
    <t>13F UNFUNDED INST AID</t>
  </si>
  <si>
    <t>13S UNFUNDED INST AID</t>
  </si>
  <si>
    <t>13C UNFUNDED INST AID</t>
  </si>
  <si>
    <t>Average Institutional Aid for First-Year Students ($)</t>
  </si>
  <si>
    <t>14R FY INST AID</t>
  </si>
  <si>
    <t>14F FY INST AID</t>
  </si>
  <si>
    <t>14S FY INST AID</t>
  </si>
  <si>
    <t>14C FY INST AID</t>
  </si>
  <si>
    <t>Net Tuition Revenue per Student ($)</t>
  </si>
  <si>
    <t>15R TUI REV</t>
  </si>
  <si>
    <t>15F TUI REV</t>
  </si>
  <si>
    <t>15S TUI REV</t>
  </si>
  <si>
    <t>15C TUI REV</t>
  </si>
  <si>
    <t>Discount Rate (%)</t>
  </si>
  <si>
    <t>16R DISCOUNT RATE</t>
  </si>
  <si>
    <t>16F DISCOUNT RATE</t>
  </si>
  <si>
    <t>16S DISCOUNT RATE</t>
  </si>
  <si>
    <t>16C DISCOUNT RATE</t>
  </si>
  <si>
    <t>Tuition Dependency (%)</t>
  </si>
  <si>
    <t>17R TUI DEP</t>
  </si>
  <si>
    <t>17F TUI DEP</t>
  </si>
  <si>
    <t>17S TUI DEP</t>
  </si>
  <si>
    <t>17C TUI DEP</t>
  </si>
  <si>
    <t>Endowment Assets per Student ($)</t>
  </si>
  <si>
    <t>18R ENDOWMENT</t>
  </si>
  <si>
    <t>18F ENDOWMENT</t>
  </si>
  <si>
    <t>18S ENDOWMENT</t>
  </si>
  <si>
    <t>18C ENDOWMENT</t>
  </si>
  <si>
    <t>Instructional Expense per Student ($)</t>
  </si>
  <si>
    <t>19R INSTRUCT EXP</t>
  </si>
  <si>
    <t>19F INSTRUCT EXP</t>
  </si>
  <si>
    <t>19S INSTRUCT EXP</t>
  </si>
  <si>
    <t>19C INSTRUCT EXP</t>
  </si>
  <si>
    <t>Total Expense per Student ($)</t>
  </si>
  <si>
    <t>20R TOTAL EXP</t>
  </si>
  <si>
    <t>20F TOTAL EXP</t>
  </si>
  <si>
    <t>20S TOTAL EXP</t>
  </si>
  <si>
    <t>20C TOTAL EXP</t>
  </si>
  <si>
    <t>APPENDIX</t>
  </si>
  <si>
    <t>Data Information: Definitions, IPEDS Sources, and Formulas</t>
  </si>
  <si>
    <t>APPENDIX B</t>
  </si>
  <si>
    <t>98-101</t>
  </si>
  <si>
    <t>Note: The individual pages for each indicator are identified on the tabs as "R" for region; "F" for financial resources; "S" for enrollment size; and "C" for Carnegie classification.</t>
  </si>
  <si>
    <t>The Key Indicators Tool (KIT) was developed for the Council of Independent Colleges (CIC) by the Austen Group in 2004. This annual benchmarking report provides 20 indicators of institutional performance for small and mid-sized private not-for-profit colleges and universities. Part A covers student information (enrollment, recruitment, progression) and information related to the faculty. Part B covers a wide range of financial information, such as tuition revenue and financial aid, as well as resources and expenditures. The KIT benchmarking report is an important component of CIC’s data initiatives, designed to enhance institutional effectiveness and decision making. This confidential resource is prepared for the exclusive use of CIC member presidents, who in turn may choose to share some or all of the report with key staff, board members, or other constituents. Originally developed with support from the William Randolph Hearst Foundations, CIC gratefully acknowledges Ruffalo Noel Levitz's continued financial support of CIC's benchmarking reports.</t>
  </si>
  <si>
    <t>Data</t>
  </si>
  <si>
    <t xml:space="preserve">The KIT uses data from the Integrated Postsecondary Education Data System (IPEDS), the major national source of publicly available information on postsecondary institutions provided by the U.S. Department of Education’s National Center for Education Statistics. The KIT dataset contains information on nearly 750 four-year, private not-for-profit colleges and universities belonging to five 2018 Basic Carnegie Classification categories that represent 83 percent of CIC’s membership: Baccalaureate Colleges–Diverse Fields, Baccalaureate Colleges–Arts &amp; Sciences, Master's Colleges and Universities (smaller programs), Master's Colleges and Universities (medium programs), and Master's Colleges and Universities (larger programs). The number of institutions included in each chart and table varies somewhat because only institutions with complete data for all years of the comparison are included in each table and chart.  </t>
  </si>
  <si>
    <t>For the 2021 KIT, CIC is now using the IPEDS “Instructional, research and public service FTE staff” and “Part-time instructional, research and public service” variables for indicators Student/Faculty Ratio (No. 6) and Part-time Faculty (No. 7). Previously CIC used "Instructional staff, primarily instruction, Full-time and Part-time." As a result, the KIT report will rely on the IPEDS calculation for instructional FTE and a broader definition for instructional staff. For the vast majority of CIC institutions this will make no difference at all, but for a few it will result in a more useful measure of student-faculty ratio and percentage of part-time faculty.</t>
  </si>
  <si>
    <t>Data from IPEDS were not altered nor were missing values imputed unless corrected information was provided to CIC directly from an institution. CIC member institutions with incomplete IPEDS data for the most recent year were given the opportunity to submit data prior to the 2021 KIT report’s update. In situations where some data for an institution were unavailable, the tables that present the institution’s data contain blank cells and the data were not plotted on that indicator’s charts.</t>
  </si>
  <si>
    <t>Format and Analyses</t>
  </si>
  <si>
    <t xml:space="preserve">The KIT provides an individually customized report for each institution with regional and national comparisons over a five-year period based on four sorting criteria: region, financial resources, enrollment size, and 2018 Basic Carnegie Classification. Four pages or worksheets are devoted to each of the 20 indicators, one page for each sorting criterion. Each page contains two charts: a national comparison and a regional comparison. </t>
  </si>
  <si>
    <r>
      <t>Individually Customized.</t>
    </r>
    <r>
      <rPr>
        <sz val="12"/>
        <rFont val="Arial"/>
        <family val="2"/>
      </rPr>
      <t xml:space="preserve"> A customized KIT has been prepared for each CIC member college and university. Each institution’s unique data are plotted against national and regional backdrops. On pages presenting comparisons by financial resources, enrollment size, and Carnegie classification, a box in the upper right corner indicates the institution's corresponding category. </t>
    </r>
  </si>
  <si>
    <r>
      <t>Five-Year Trends.</t>
    </r>
    <r>
      <rPr>
        <sz val="12"/>
        <rFont val="Arial"/>
        <family val="2"/>
      </rPr>
      <t xml:space="preserve"> To understand how an institution has performed over time and to indicate the direction of a trend, the charts cover five-year periods. Indicators 1-11 cover academic year 2015-2016 through academic year 2019-2020. Indicators 12-20 cover academic year 2014-2015 through academic year 2018-2019. In every case, the most recent IPEDS data are used. When data are presented as whole numbers, a five-year percentage change is calculated.</t>
    </r>
  </si>
  <si>
    <r>
      <t>Medians versus Means.</t>
    </r>
    <r>
      <rPr>
        <sz val="12"/>
        <rFont val="Arial"/>
        <family val="2"/>
      </rPr>
      <t xml:space="preserve"> The KIT uses national and regional median values (identical to the 50th percentile). The advantage of using median values instead of the mean (average) is that the median is less influenced by high or low extremes, thus providing a more meaningful mid-point for comparative purposes. </t>
    </r>
  </si>
  <si>
    <r>
      <t>Four Sorting Criteria.</t>
    </r>
    <r>
      <rPr>
        <sz val="12"/>
        <rFont val="Arial"/>
        <family val="2"/>
      </rPr>
      <t xml:space="preserve"> The 20 indicators are presented according to four criteria: region of the country, financial resources, enrollment size, and 2018 Basic Carnegie Classification. The individual pages for each indicator are identified on the Excel tabs as "R" for region; "F" for financial resources; "S" for enrollment size; and "C" for Carnegie classification. </t>
    </r>
  </si>
  <si>
    <r>
      <t xml:space="preserve">1.  </t>
    </r>
    <r>
      <rPr>
        <u/>
        <sz val="12"/>
        <color indexed="12"/>
        <rFont val="Arial"/>
        <family val="2"/>
      </rPr>
      <t>Region:</t>
    </r>
    <r>
      <rPr>
        <sz val="12"/>
        <rFont val="Arial"/>
        <family val="2"/>
      </rPr>
      <t xml:space="preserve"> Each institution is located in one of the six regional categories as outlined below. These regions were selected to reflect the distribution and affinity of CIC member institutions and are not identical to those assigned in IPEDS.</t>
    </r>
  </si>
  <si>
    <r>
      <t xml:space="preserve">2.  </t>
    </r>
    <r>
      <rPr>
        <u/>
        <sz val="12"/>
        <color indexed="12"/>
        <rFont val="Arial"/>
        <family val="2"/>
      </rPr>
      <t>Financial Resource Quartile:</t>
    </r>
    <r>
      <rPr>
        <sz val="12"/>
        <color indexed="12"/>
        <rFont val="Arial"/>
        <family val="2"/>
      </rPr>
      <t xml:space="preserve"> </t>
    </r>
    <r>
      <rPr>
        <sz val="12"/>
        <rFont val="Arial"/>
        <family val="2"/>
      </rPr>
      <t xml:space="preserve">Each institution was placed in one of four quartiles based on an institution’s financial resources. The financial resource measure was calculated by converting two equally weighted indicators: </t>
    </r>
    <r>
      <rPr>
        <i/>
        <sz val="12"/>
        <rFont val="Arial"/>
        <family val="2"/>
      </rPr>
      <t xml:space="preserve">Net Tuition Revenue per Student </t>
    </r>
    <r>
      <rPr>
        <sz val="12"/>
        <rFont val="Arial"/>
        <family val="2"/>
      </rPr>
      <t xml:space="preserve">(No. 15) and </t>
    </r>
    <r>
      <rPr>
        <i/>
        <sz val="12"/>
        <rFont val="Arial"/>
        <family val="2"/>
      </rPr>
      <t>Endowment Assets per Student</t>
    </r>
    <r>
      <rPr>
        <sz val="12"/>
        <rFont val="Arial"/>
        <family val="2"/>
      </rPr>
      <t xml:space="preserve"> (No. 18). An average of the three most recent years for this calculation is used to create a percentile rank of all institutions in the dataset. Each institution was then assigned to a national and regional quartile based on the distribution of the KIT dataset for the most recent year.</t>
    </r>
  </si>
  <si>
    <r>
      <t xml:space="preserve">3. </t>
    </r>
    <r>
      <rPr>
        <u/>
        <sz val="12"/>
        <color indexed="12"/>
        <rFont val="Arial"/>
        <family val="2"/>
      </rPr>
      <t>Enrollment Size:</t>
    </r>
    <r>
      <rPr>
        <sz val="12"/>
        <color indexed="12"/>
        <rFont val="Arial"/>
        <family val="2"/>
      </rPr>
      <t xml:space="preserve"> </t>
    </r>
    <r>
      <rPr>
        <sz val="12"/>
        <rFont val="Arial"/>
        <family val="2"/>
      </rPr>
      <t>Institution size uses four enrollment categories: (1) fewer than 1,000 students; (2) 1,000 to 2,000 students; (3) 2,001 to 3,000 students; and (4) greater than 3,000 students. The most recent year's total 12-month full-time equivalent (FTE) enrollment was used to determine size. The total 12-month FTE enrollment was calculated by IPEDS as the sum of the FTE undergraduate, graduate, and first-professional student enrollment.</t>
    </r>
  </si>
  <si>
    <r>
      <t xml:space="preserve">4. </t>
    </r>
    <r>
      <rPr>
        <u/>
        <sz val="12"/>
        <color indexed="12"/>
        <rFont val="Arial"/>
        <family val="2"/>
      </rPr>
      <t>2018 Basic Carnegie Classification:</t>
    </r>
    <r>
      <rPr>
        <sz val="12"/>
        <color indexed="12"/>
        <rFont val="Arial"/>
        <family val="2"/>
      </rPr>
      <t xml:space="preserve"> </t>
    </r>
    <r>
      <rPr>
        <sz val="12"/>
        <rFont val="Arial"/>
        <family val="2"/>
      </rPr>
      <t>The KIT provides comparisons based upon the following five basic Carnegie classifications established in 2005 and revised in 2018: Baccalaureate Colleges–Diverse Fields, Baccalaureate Colleges–Arts &amp; Sciences, Master's Colleges and Universities (smaller programs), Master's Colleges and Universities (medium programs), and Master's Colleges and Universities (larger programs). The classification groups comprise 83 percent of CIC's membership. For additional information about the 2018 Basic Carnegie Classifications, including definitions of various categories, visit:</t>
    </r>
  </si>
  <si>
    <t>http://carnegieclassifications.iu.edu/</t>
  </si>
  <si>
    <r>
      <rPr>
        <b/>
        <i/>
        <sz val="12"/>
        <color indexed="12"/>
        <rFont val="Arial"/>
        <family val="2"/>
      </rPr>
      <t>Distribution.</t>
    </r>
    <r>
      <rPr>
        <sz val="12"/>
        <rFont val="Arial"/>
        <family val="2"/>
      </rPr>
      <t xml:space="preserve"> The following table shows the relative distribution of institutions in the KIT dataset within each region by national financial resource quartile, enrollment size category, and Carnegie classification.</t>
    </r>
  </si>
  <si>
    <r>
      <t xml:space="preserve">Appendix. </t>
    </r>
    <r>
      <rPr>
        <sz val="12"/>
        <rFont val="Arial"/>
        <family val="2"/>
      </rPr>
      <t>At the end of each part of the report is an appendix that defines each indicator, detailing the source of the IPEDS data utilized, and the formulas used to calculate ratios and other measures.</t>
    </r>
  </si>
  <si>
    <t>The IPEDS Data Feedback Report</t>
  </si>
  <si>
    <t>Each fall the National Center for Education Statistics sends to college and university presidents a summary benchmarking report that compares IPEDS data from the most recent year for their institution to a select group of similar colleges and universities. This Data Feedback Report (DFR) may be a useful companion to CIC's Key Indicators Tool (KIT) report. Data for both reports come from the same source, although not all of the indicators are identical. Furthermore, the DFR provides data for only the most recent reporting year, whereas the KIT presents trends over the most recent five years. The Data Feedback Report for any Title IV participating institution is available on the IPEDS website:</t>
  </si>
  <si>
    <t>http://nces.ed.gov/ipeds/</t>
  </si>
  <si>
    <t>The Council of Independent Colleges</t>
  </si>
  <si>
    <t>The Council of Independent Colleges (CIC) is an association of 765 nonprofit independent colleges and universities, state-based councils of independent colleges, and other higher education affiliates, that works to support college and university leadership, advance institutional excellence, and enhance public understanding of independent higher education’s contributions to society. CIC is the major national organization that focuses on services to leaders of independent colleges and universities and state-based councils. CIC offers conferences, seminars, publications, and other programs and services that help institutions improve educational quality, administrative and financial performance, student outcomes, and institutional visibility. It conducts the largest annual conferences of college and university presidents and of chief academic officers in the United States. Founded in 1956, CIC is headquartered at One Dupont Circle in Washington, DC. For more information, visit</t>
  </si>
  <si>
    <t>www.cic.edu</t>
  </si>
  <si>
    <t>For questions or comments about CIC's benchmarking services, including the Financial Indicators Tool (FIT), please contact CIC Senior Vice President Harold V. Hartley III by phone at (202) 466-7230 or by email at</t>
  </si>
  <si>
    <t>hhartley@cic.nche.edu</t>
  </si>
  <si>
    <t>Ruffalo Noel Levitz</t>
  </si>
  <si>
    <t>Ruffalo Noel Levitz is the leading provider of higher education enrollment, student success, and fundraising solutions. The firm serves more than 1,900 colleges and universities through data-driven solutions focused on the entire lifecycle of enrollment and fundraising, assuring students find the right program, graduate on time, secure their first job in their chosen field, and give back to support the next generation. With a deep knowledge of the industry, Ruffalo Noel Levitz provides institutions the ability to scale their efforts by tapping into a community of support and resources. To learn more, visit:</t>
  </si>
  <si>
    <t>www.RuffaloNL.com</t>
  </si>
  <si>
    <t>CIC is pleased to offer the following benchmarking services to enhance the Key Indicators Tool (KIT).</t>
  </si>
  <si>
    <t>Comparison Group KIT</t>
  </si>
  <si>
    <r>
      <t>Fee:</t>
    </r>
    <r>
      <rPr>
        <sz val="12"/>
        <color indexed="8"/>
        <rFont val="Arial"/>
        <family val="2"/>
      </rPr>
      <t xml:space="preserve"> $500</t>
    </r>
  </si>
  <si>
    <t>This service provides CIC members a customized KIT report with the 25th, 50th, and 75th percentiles for each indicator for either one or two comparison groups selected by the institution. Customized groups permit more refined comparisons that may be useful for particular strategic objectives. Comparison groups may range in size from five to 25, though groups of 10 to 15 are recommended. Selecting two groups provides for multiple comparisons, perhaps of a peer and an aspirant group (see “Guidelines for Selecting Comparison Groups” available on the CIC website). Comparison institutions may be selected from among private, not-for-profit, four-year colleges or universities in the United States.</t>
  </si>
  <si>
    <t xml:space="preserve">Online Consultations </t>
  </si>
  <si>
    <r>
      <t>Fee:</t>
    </r>
    <r>
      <rPr>
        <sz val="12"/>
        <color indexed="8"/>
        <rFont val="Arial"/>
        <family val="2"/>
      </rPr>
      <t xml:space="preserve"> $650 (KIT only)</t>
    </r>
  </si>
  <si>
    <r>
      <t>Fee:</t>
    </r>
    <r>
      <rPr>
        <sz val="12"/>
        <color indexed="8"/>
        <rFont val="Arial"/>
        <family val="2"/>
      </rPr>
      <t xml:space="preserve"> $950 (KIT and FIT)</t>
    </r>
  </si>
  <si>
    <t>CIC has arranged with Mike Williams, president of the Austen Group, to provide web-based consultations using an institution’s KIT report with senior staff, boards, or faculty groups. The interactive online session employs voice and shared graphics, allowing participants to engage in substantive conversation about the institution's concerns and goals in light of the KIT data. This service provides a cost-effective approach to enhancing the value of the KIT for your institution. It also is possible to extend what is generally a one-hour consultation to 90 minutes to include the companion Financial Indicators Tool (FIT) in the presentation. The fee for a consultation using both the KIT and the FIT is $950. Consultations should be scheduled at least four weeks in advance.</t>
  </si>
  <si>
    <t>For additional information or to request any of these benchmarking services, please visit:</t>
  </si>
  <si>
    <t>www.cic.edu/BenchmarkingServices</t>
  </si>
  <si>
    <t>Or contact CIC Senior Vice President Harold V. Hartley III by phone at (202) 466-7230 or by email:</t>
  </si>
  <si>
    <t>KIT TRENDS: TUITION REVENUE AND FINANCIAL AID</t>
  </si>
  <si>
    <r>
      <t xml:space="preserve">11) TUITION PRICE ($)  </t>
    </r>
    <r>
      <rPr>
        <sz val="9"/>
        <color indexed="12"/>
        <rFont val="Arial"/>
        <family val="2"/>
      </rPr>
      <t>(PUBLISHED TUITION AND FEES FOR FULL-TIME, FIRST-YEAR STUDENTS)</t>
    </r>
  </si>
  <si>
    <t>2015-2016</t>
  </si>
  <si>
    <t>2016-2017</t>
  </si>
  <si>
    <t>2017-2018</t>
  </si>
  <si>
    <t>2018-2019</t>
  </si>
  <si>
    <t>2019-2020</t>
  </si>
  <si>
    <t>2015-2016 TO 2019-2020 CHANGE</t>
  </si>
  <si>
    <t>NATIONAL MEDIAN</t>
  </si>
  <si>
    <t>WEST MEDIAN</t>
  </si>
  <si>
    <t>TEXAS LUTHERAN</t>
  </si>
  <si>
    <r>
      <t xml:space="preserve">12) TOTAL INSTITUTIONAL AID PER STUDENT ($)  </t>
    </r>
    <r>
      <rPr>
        <sz val="9"/>
        <color indexed="12"/>
        <rFont val="Arial"/>
        <family val="2"/>
      </rPr>
      <t>(FUNDED AND UNFUNDED)</t>
    </r>
  </si>
  <si>
    <t>2014-2015</t>
  </si>
  <si>
    <t>2014-2015 TO 2018-2019 CHANGE</t>
  </si>
  <si>
    <t>13) UNFUNDED INSTITUTIONAL AID PER STUDENT ($)</t>
  </si>
  <si>
    <t>14) AVERAGE INSTITUTIONAL AID FOR FIRST-YEAR STUDENTS ($)</t>
  </si>
  <si>
    <r>
      <t xml:space="preserve">15) NET TUITION REVENUE PER STUDENT ($)  </t>
    </r>
    <r>
      <rPr>
        <sz val="9"/>
        <color indexed="12"/>
        <rFont val="Arial"/>
        <family val="2"/>
      </rPr>
      <t>(TUITION AND FEES LESS INSTITUTIONAL AID)</t>
    </r>
  </si>
  <si>
    <r>
      <t xml:space="preserve">16) DISCOUNT RATE (%)  </t>
    </r>
    <r>
      <rPr>
        <sz val="9"/>
        <color indexed="12"/>
        <rFont val="Arial"/>
        <family val="2"/>
      </rPr>
      <t>(INSTITUTIONAL FINANCIAL AID DIVIDED BY TUITION AND FEE REVENUE)</t>
    </r>
  </si>
  <si>
    <t>2006-2007</t>
  </si>
  <si>
    <r>
      <t xml:space="preserve">17) TUITION DEPENDENCY (%)  </t>
    </r>
    <r>
      <rPr>
        <sz val="9"/>
        <color indexed="12"/>
        <rFont val="Arial"/>
        <family val="2"/>
      </rPr>
      <t>(PERCENT OF TOTAL EXPENSES COVERED BY NET TUITION)</t>
    </r>
  </si>
  <si>
    <t>KIT TRENDS: RESOURCES AND EXPENDITURES</t>
  </si>
  <si>
    <t>18) ENDOWMENT ASSETS PER STUDENT ($)</t>
  </si>
  <si>
    <t xml:space="preserve">19) INSTRUCTIONAL EXPENSE PER STUDENT ($)   </t>
  </si>
  <si>
    <t>20) TOTAL EXPENSE PER STUDENT ($)</t>
  </si>
  <si>
    <t>TUITION PRICE ($): BY REGION (11R)</t>
  </si>
  <si>
    <r>
      <t>DEFINITION:</t>
    </r>
    <r>
      <rPr>
        <sz val="12"/>
        <rFont val="Arial"/>
        <family val="2"/>
      </rPr>
      <t xml:space="preserve"> The published price of tuition and required fees for full-time, first-time degree-seeking undergraduate students.</t>
    </r>
  </si>
  <si>
    <t>Y1 to Y5 Change</t>
  </si>
  <si>
    <r>
      <t>NATIONAL (n=686).</t>
    </r>
    <r>
      <rPr>
        <sz val="11"/>
        <rFont val="Arial"/>
        <family val="2"/>
      </rPr>
      <t xml:space="preserve"> All data on this chart are presented as medians. See Introduction for description of regions.
</t>
    </r>
  </si>
  <si>
    <t>Far West (58)</t>
  </si>
  <si>
    <t>Mid East (130)</t>
  </si>
  <si>
    <t>Midwest (181)</t>
  </si>
  <si>
    <t>New England (65)</t>
  </si>
  <si>
    <t>Southeast (175)</t>
  </si>
  <si>
    <t>West (77)</t>
  </si>
  <si>
    <t>National Median</t>
  </si>
  <si>
    <r>
      <t>WEST REGION (n=77).</t>
    </r>
    <r>
      <rPr>
        <sz val="11"/>
        <rFont val="Arial"/>
        <family val="2"/>
      </rPr>
      <t xml:space="preserve"> In addition to the median, which is the 50th percentile, this chart shows the 75th and 25th percentiles for the region.</t>
    </r>
  </si>
  <si>
    <t>75th Percentile</t>
  </si>
  <si>
    <t>50th Percentile</t>
  </si>
  <si>
    <t>25th Percentile</t>
  </si>
  <si>
    <t>TUITION PRICE ($): BY FINANCIAL RESOURCES (11F)</t>
  </si>
  <si>
    <r>
      <t xml:space="preserve">DEFINITION: </t>
    </r>
    <r>
      <rPr>
        <sz val="12"/>
        <rFont val="Arial"/>
        <family val="2"/>
      </rPr>
      <t>The published price of tuition and required fees for full-time, first-time degree-seeking undergraduate students. (All national and regional data are presented as medians.)</t>
    </r>
  </si>
  <si>
    <t>QUARTILES</t>
  </si>
  <si>
    <t>NATIONAL</t>
  </si>
  <si>
    <t>2</t>
  </si>
  <si>
    <t>REGIONAL</t>
  </si>
  <si>
    <t>1</t>
  </si>
  <si>
    <t>NATIONAL: FINANCIAL RESOURCES (n=678).</t>
  </si>
  <si>
    <t>Quartile 1 (top)</t>
  </si>
  <si>
    <t>Quartile 2</t>
  </si>
  <si>
    <t>Quartile 3</t>
  </si>
  <si>
    <t>Quartile 4 (bottom)</t>
  </si>
  <si>
    <t>WEST REGION: FINANCIAL RESOURCES (n=76).</t>
  </si>
  <si>
    <t>TUITION PRICE ($): BY ENROLLMENT SIZE (11S)</t>
  </si>
  <si>
    <t>SIZE</t>
  </si>
  <si>
    <t>1,000-2,000</t>
  </si>
  <si>
    <t>NATIONAL: SIZE (n=686).</t>
  </si>
  <si>
    <t>&gt;3,000 (111)</t>
  </si>
  <si>
    <t>2,000-3,000 (138)</t>
  </si>
  <si>
    <t>1,000-2,000 (273)</t>
  </si>
  <si>
    <t>&lt;1,000 (164)</t>
  </si>
  <si>
    <t>WEST REGION: SIZE (n=77).</t>
  </si>
  <si>
    <t>&gt;3,000 (8)</t>
  </si>
  <si>
    <t>2,000-3,000 (14)</t>
  </si>
  <si>
    <t>1,000-2,000 (28)</t>
  </si>
  <si>
    <t>&lt;1,000 (27)</t>
  </si>
  <si>
    <t>TUITION PRICE ($): BY CARNEGIE CLASSIFICATION (11C)</t>
  </si>
  <si>
    <r>
      <t xml:space="preserve">DEFINITION: </t>
    </r>
    <r>
      <rPr>
        <sz val="12"/>
        <rFont val="Arial"/>
        <family val="2"/>
      </rPr>
      <t>The published price of tuition and required fees for full-time, first-time degree-seeking undergraduate students. See Introduction for information on the Carnegie classifications. (All national and regional data are presented as medians.)</t>
    </r>
  </si>
  <si>
    <t>CARNEGIE</t>
  </si>
  <si>
    <t>BA-Diverse</t>
  </si>
  <si>
    <t>NATIONAL: CARNEGIE (n=686).</t>
  </si>
  <si>
    <t>MA-Larger (150)</t>
  </si>
  <si>
    <t>MA-Medium (113)</t>
  </si>
  <si>
    <t>MA-Smaller (66)</t>
  </si>
  <si>
    <t>BA-Arts &amp; Sci (201)</t>
  </si>
  <si>
    <t>BA-Diverse (156)</t>
  </si>
  <si>
    <t>WEST REGION: CARNEGIE (n=77).</t>
  </si>
  <si>
    <t>MA-Larger (17)</t>
  </si>
  <si>
    <t>MA-Medium (14)</t>
  </si>
  <si>
    <t>MA-Smaller (7)</t>
  </si>
  <si>
    <t>BA-Arts &amp; Sci (6)</t>
  </si>
  <si>
    <t>BA-Diverse (33)</t>
  </si>
  <si>
    <t>TOTAL INSTITUTIONAL AID PER STUDENT ($): BY REGION (12R)</t>
  </si>
  <si>
    <r>
      <t>DEFINITION:</t>
    </r>
    <r>
      <rPr>
        <sz val="12"/>
        <rFont val="Arial"/>
        <family val="2"/>
      </rPr>
      <t xml:space="preserve"> The total amount of institutional student aid (funded and unfunded) divided by total 12-month student FTE (includes undergraduate, graduate, and first-professional students).</t>
    </r>
  </si>
  <si>
    <r>
      <t>NATIONAL (n=690).</t>
    </r>
    <r>
      <rPr>
        <sz val="11"/>
        <rFont val="Arial"/>
        <family val="2"/>
      </rPr>
      <t xml:space="preserve"> All data on this chart are presented as medians. See Introduction for description of regions.</t>
    </r>
  </si>
  <si>
    <t>Far West (60)</t>
  </si>
  <si>
    <t>Mid East (131)</t>
  </si>
  <si>
    <t>Midwest (180)</t>
  </si>
  <si>
    <t>New England (66)</t>
  </si>
  <si>
    <t>West (78)</t>
  </si>
  <si>
    <r>
      <t>WEST REGION (n=78).</t>
    </r>
    <r>
      <rPr>
        <sz val="11"/>
        <rFont val="Arial"/>
        <family val="2"/>
      </rPr>
      <t xml:space="preserve"> In addition to the median, which is the 50th percentile, this chart shows the 75th and 25th percentiles for the region.</t>
    </r>
  </si>
  <si>
    <t>TOTAL INSTITUTIONAL AID PER STUDENT ($): 
BY FINANCIAL RESOURCES (12F)</t>
  </si>
  <si>
    <r>
      <t xml:space="preserve">DEFINITION: </t>
    </r>
    <r>
      <rPr>
        <sz val="12"/>
        <rFont val="Arial"/>
        <family val="2"/>
      </rPr>
      <t>The total amount of institutional student aid (funded and unfunded) divided by total 12-month student FTE (includes undergraduate, graduate, and first-professional students). (All national and regional data are presented as medians.)</t>
    </r>
  </si>
  <si>
    <r>
      <t>NATIONAL: FINANCIAL RESOURCES (n=683).</t>
    </r>
    <r>
      <rPr>
        <sz val="11"/>
        <rFont val="Arial"/>
        <family val="2"/>
      </rPr>
      <t xml:space="preserve"> </t>
    </r>
  </si>
  <si>
    <t>WEST REGION: FINANCIAL RESOURCES (n=77).</t>
  </si>
  <si>
    <t>TOTAL INSTITUTIONAL AID PER STUDENT ($):
BY ENROLLMENT SIZE (12S)</t>
  </si>
  <si>
    <t>NATIONAL: SIZE (n=690).</t>
  </si>
  <si>
    <t>&gt;3,000 (112)</t>
  </si>
  <si>
    <t>&lt;1,000 (167)</t>
  </si>
  <si>
    <t>WEST REGION: SIZE (n=78).</t>
  </si>
  <si>
    <t>&lt;1,000 (28)</t>
  </si>
  <si>
    <t>TOTAL INSTITUTIONAL AID PER STUDENT ($): 
BY CARNEGIE CLASSIFICATION (12C)</t>
  </si>
  <si>
    <r>
      <t xml:space="preserve">DEFINITION: </t>
    </r>
    <r>
      <rPr>
        <sz val="12"/>
        <rFont val="Arial"/>
        <family val="2"/>
      </rPr>
      <t>The total amount of institutional student aid (funded and unfunded) divided by total 12-month student FTE (includes undergraduate, graduate, and first-professional students). See Introduction for information on the Carnegie classifications. (All national and regional data are presented as medians.)</t>
    </r>
  </si>
  <si>
    <t>NATIONAL: CARNEGIE (n=690).</t>
  </si>
  <si>
    <t>MA-Larger (153)</t>
  </si>
  <si>
    <t>MA-Medium (114)</t>
  </si>
  <si>
    <t>BA-Arts &amp; Sci (202)</t>
  </si>
  <si>
    <t>BA-Diverse (155)</t>
  </si>
  <si>
    <t>WEST REGION: CARNEGIE (n=78).</t>
  </si>
  <si>
    <t>MA-Larger (18)</t>
  </si>
  <si>
    <t>UNFUNDED INSTITUTIONAL AID PER STUDENT ($): BY REGION (13R)</t>
  </si>
  <si>
    <r>
      <t>DEFINITION:</t>
    </r>
    <r>
      <rPr>
        <sz val="12"/>
        <rFont val="Arial"/>
        <family val="2"/>
      </rPr>
      <t xml:space="preserve"> The amount of unfunded institutional student aid divided by total 12-month student FTE (includes undergraduate, graduate, and first-professional students).</t>
    </r>
  </si>
  <si>
    <t>UNFUNDED INSTITUTIONAL AID PER STUDENT ($): 
BY FINANCIAL RESOURCES (13F)</t>
  </si>
  <si>
    <r>
      <t xml:space="preserve">DEFINITION: </t>
    </r>
    <r>
      <rPr>
        <sz val="12"/>
        <rFont val="Arial"/>
        <family val="2"/>
      </rPr>
      <t>The amount of unfunded institutional student aid divided by total 12-month student FTE (includes undergraduate, graduate, and first-professional students). (All national and regional data are presented as medians.)</t>
    </r>
  </si>
  <si>
    <t>UNFUNDED INSTITUTIONAL AID PER STUDENT ($): 
BY ENROLLMENT SIZE (13S)</t>
  </si>
  <si>
    <t>UNFUNDED INSTITUTIONAL AID PER STUDENT ($): 
BY CARNEGIE CLASSIFICATION (13C)</t>
  </si>
  <si>
    <r>
      <t xml:space="preserve">DEFINITION: </t>
    </r>
    <r>
      <rPr>
        <sz val="12"/>
        <rFont val="Arial"/>
        <family val="2"/>
      </rPr>
      <t>The amount of unfunded institutional student aid divided by total 12-month student FTE (includes undergraduate, graduate, and first-professional students). See Introduction for information on the Carnegie classifications. (All national and regional data are presented as medians.)</t>
    </r>
  </si>
  <si>
    <t>AVERAGE INSTITUTIONAL AID FOR FIRST-YEAR STUDENTS ($): 
BY REGION (14R)</t>
  </si>
  <si>
    <r>
      <t>DEFINITION:</t>
    </r>
    <r>
      <rPr>
        <sz val="12"/>
        <rFont val="Arial"/>
        <family val="2"/>
      </rPr>
      <t xml:space="preserve"> The average amount of institutional financial aid given to full-time, first-time degree-seeking undergraduate students receiving aid.</t>
    </r>
  </si>
  <si>
    <r>
      <t>NATIONAL (n=682).</t>
    </r>
    <r>
      <rPr>
        <sz val="11"/>
        <rFont val="Arial"/>
        <family val="2"/>
      </rPr>
      <t xml:space="preserve"> All data on this chart are presented as medians. See Introduction for description of regions.
</t>
    </r>
  </si>
  <si>
    <t>New England (64)</t>
  </si>
  <si>
    <t>Southeast (174)</t>
  </si>
  <si>
    <t>West (76)</t>
  </si>
  <si>
    <r>
      <t>WEST REGION (n=76).</t>
    </r>
    <r>
      <rPr>
        <sz val="11"/>
        <rFont val="Arial"/>
        <family val="2"/>
      </rPr>
      <t xml:space="preserve"> In addition to the median, which is the 50th percentile, this chart shows the 75th and 25th percentiles for the region.</t>
    </r>
  </si>
  <si>
    <t>AVERAGE INSTITUTIONAL AID FOR FIRST-YEAR STUDENTS ($): 
BY FINANCIAL RESOURCES (14F)</t>
  </si>
  <si>
    <r>
      <t>DEFINITION:</t>
    </r>
    <r>
      <rPr>
        <sz val="12"/>
        <rFont val="Arial"/>
        <family val="2"/>
      </rPr>
      <t xml:space="preserve"> The average amount of institutional financial aid given to full-time, first-time degree-seeking undergraduate students receiving aid. (All national and regional data are presented as medians.)</t>
    </r>
  </si>
  <si>
    <t>NATIONAL: FINANCIAL RESOURCES (n=676).</t>
  </si>
  <si>
    <t xml:space="preserve"> </t>
  </si>
  <si>
    <t>AVERAGE INSTITUTIONAL AID FOR FIRST-YEAR STUDENTS ($): 
BY ENROLLMENT SIZE (14S)</t>
  </si>
  <si>
    <r>
      <t>NATIONAL: SIZE (n=682).</t>
    </r>
    <r>
      <rPr>
        <sz val="11"/>
        <rFont val="Arial"/>
        <family val="2"/>
      </rPr>
      <t xml:space="preserve"> </t>
    </r>
  </si>
  <si>
    <t>&gt;3,000 (109)</t>
  </si>
  <si>
    <t>1,000-2,000 (272)</t>
  </si>
  <si>
    <t>&lt;1,000 (163)</t>
  </si>
  <si>
    <t>WEST REGION: SIZE (n=76).</t>
  </si>
  <si>
    <t>&gt;3,000 (7)</t>
  </si>
  <si>
    <t>AVERAGE INSTITUTIONAL AID FOR FIRST-YEAR STUDENTS ($): 
BY CARNEGIE CLASSIFICATION (14C)</t>
  </si>
  <si>
    <r>
      <t>DEFINITION:</t>
    </r>
    <r>
      <rPr>
        <sz val="12"/>
        <rFont val="Arial"/>
        <family val="2"/>
      </rPr>
      <t xml:space="preserve"> The average amount of institutional financial aid given to full-time, first-time degree-seeking undergraduate students receiving aid. See Introduction for information on the Carnegie classifications. (All national and regional data are presented as medians.)</t>
    </r>
  </si>
  <si>
    <t>NATIONAL: CARNEGIE (n=682).</t>
  </si>
  <si>
    <t>MA-Larger (147)</t>
  </si>
  <si>
    <t>MA-Smaller (65)</t>
  </si>
  <si>
    <t>WEST REGION: CARNEGIE (n=76).</t>
  </si>
  <si>
    <t>MA-Larger (16)</t>
  </si>
  <si>
    <t>NET TUITION REVENUE PER STUDENT ($): BY REGION (15R)</t>
  </si>
  <si>
    <r>
      <t>DEFINITION:</t>
    </r>
    <r>
      <rPr>
        <sz val="12"/>
        <rFont val="Arial"/>
        <family val="2"/>
      </rPr>
      <t xml:space="preserve"> Total tuition and fee revenue less institutional financial aid (funded and unfunded) divided by total 12-month student FTE (includes undergraduate, graduate, and first-professional students).</t>
    </r>
  </si>
  <si>
    <r>
      <t>NATIONAL (n=690).</t>
    </r>
    <r>
      <rPr>
        <sz val="11"/>
        <rFont val="Arial"/>
        <family val="2"/>
      </rPr>
      <t xml:space="preserve"> All data on this chart are presented as medians. See Introduction for description of regions.
</t>
    </r>
  </si>
  <si>
    <t>NET TUITION REVENUE PER STUDENT ($): BY FINANCIAL RESOURCES (15F)</t>
  </si>
  <si>
    <r>
      <t>DEFINITION:</t>
    </r>
    <r>
      <rPr>
        <sz val="12"/>
        <rFont val="Arial"/>
        <family val="2"/>
      </rPr>
      <t xml:space="preserve"> Total tuition and fee revenue less institutional financial aid (funded and unfunded) divided by total 12-month student FTE (includes undergraduate, graduate, and first-professional students). (All national and regional data are presented as medians.)  </t>
    </r>
  </si>
  <si>
    <t>NATIONAL: FINANCIAL RESOURCES (n=683).</t>
  </si>
  <si>
    <t>NET TUITION REVENUE PER STUDENT ($): BY ENROLLMENT SIZE (15S)</t>
  </si>
  <si>
    <t>NET TUITION REVENUE PER STUDENT ($): 
BY CARNEGIE CLASSIFICATION (15C)</t>
  </si>
  <si>
    <r>
      <t>DEFINITION:</t>
    </r>
    <r>
      <rPr>
        <sz val="12"/>
        <rFont val="Arial"/>
        <family val="2"/>
      </rPr>
      <t xml:space="preserve"> Total tuition and fee revenue less institutional financial aid (funded and unfunded) divided by total 12-month student FTE (includes undergraduate, graduate, and first-professional students). See Introduction for information on the Carnegie classifications. (All national and regional data are presented as medians.)  </t>
    </r>
  </si>
  <si>
    <t>DISCOUNT RATE (%): BY REGION (16R)</t>
  </si>
  <si>
    <r>
      <t>DEFINITION:</t>
    </r>
    <r>
      <rPr>
        <sz val="12"/>
        <rFont val="Arial"/>
        <family val="2"/>
      </rPr>
      <t xml:space="preserve"> Total institutional financial aid (funded and unfunded) for undergraduate and graduate students divided by total tuition and fee revenue. (All national and regional data are presented as medians.)  </t>
    </r>
  </si>
  <si>
    <t>DISCOUNT RATE (%): BY FINANCIAL RESOURCES (16F)</t>
  </si>
  <si>
    <r>
      <t>DEFINITION:</t>
    </r>
    <r>
      <rPr>
        <sz val="12"/>
        <rFont val="Arial"/>
        <family val="2"/>
      </rPr>
      <t xml:space="preserve"> Total institutional financial aid (funded and unfunded) for undergraduate and graduate students divided by total tuition and fee revenue. (All national and regional data are presented as medians.) </t>
    </r>
  </si>
  <si>
    <t>DISCOUNT RATE (%): BY ENROLLMENT SIZE (16S)</t>
  </si>
  <si>
    <t>DISCOUNT RATE (%): BY CARNEGIE CLASSIFICATION (16C)</t>
  </si>
  <si>
    <r>
      <t>DEFINITION:</t>
    </r>
    <r>
      <rPr>
        <sz val="12"/>
        <rFont val="Arial"/>
        <family val="2"/>
      </rPr>
      <t xml:space="preserve"> Total institutional financial aid (funded and unfunded) for undergraduate and graduate students divided by total tuition and fee revenue. See Introduction for information on the Carnegie classifications. (All national and regional data are presented as medians.)  </t>
    </r>
  </si>
  <si>
    <t>TUITION DEPENDENCY (%): BY REGION (17R)</t>
  </si>
  <si>
    <r>
      <t>DEFINITION:</t>
    </r>
    <r>
      <rPr>
        <sz val="12"/>
        <rFont val="Arial"/>
        <family val="2"/>
      </rPr>
      <t xml:space="preserve"> The percentage of total expenditures covered by total net tuition revenue. (All national and regional data are presented as medians.)  </t>
    </r>
  </si>
  <si>
    <t>TUITION DEPENDENCY (%): BY FINANCIAL RESOURCES (17F)</t>
  </si>
  <si>
    <r>
      <t xml:space="preserve">DEFINITION: </t>
    </r>
    <r>
      <rPr>
        <sz val="12"/>
        <rFont val="Arial"/>
        <family val="2"/>
      </rPr>
      <t xml:space="preserve">The percentage of total expenditures covered by total net tuition revenue. (All national and regional data are presented as medians.)  </t>
    </r>
  </si>
  <si>
    <t>TUITION DEPENDENCY (%): BY ENROLLMENT SIZE (17S)</t>
  </si>
  <si>
    <r>
      <t xml:space="preserve">DEFINITION: </t>
    </r>
    <r>
      <rPr>
        <sz val="12"/>
        <rFont val="Arial"/>
        <family val="2"/>
      </rPr>
      <t>The percentage of total expenditures covered by total net tuition revenue. (All national and regional data are presented as medians.)</t>
    </r>
  </si>
  <si>
    <r>
      <t>NATIONAL: SIZE (n=690).</t>
    </r>
    <r>
      <rPr>
        <sz val="11"/>
        <rFont val="Arial"/>
        <family val="2"/>
      </rPr>
      <t xml:space="preserve"> </t>
    </r>
  </si>
  <si>
    <t>TUITION DEPENDENCY (%): BY CARNEGIE CLASSIFICATION (17C)</t>
  </si>
  <si>
    <r>
      <t xml:space="preserve">DEFINITION: </t>
    </r>
    <r>
      <rPr>
        <sz val="12"/>
        <rFont val="Arial"/>
        <family val="2"/>
      </rPr>
      <t>The percentage of total expenditures covered by total net tuition revenue. See Introduction for information on the Carnegie classifications. (All national and regional data are presented as medians.)</t>
    </r>
  </si>
  <si>
    <t>ENDOWMENT ASSETS PER STUDENT ($): BY REGION (18R)</t>
  </si>
  <si>
    <r>
      <t>DEFINITION:</t>
    </r>
    <r>
      <rPr>
        <sz val="12"/>
        <rFont val="Arial"/>
        <family val="2"/>
      </rPr>
      <t xml:space="preserve"> Endowment assets at the end of the fiscal year divided by total 12-month student FTE (includes undergraduate, graduate, and first-professional students).</t>
    </r>
  </si>
  <si>
    <r>
      <t>NATIONAL (n=680).</t>
    </r>
    <r>
      <rPr>
        <sz val="11"/>
        <rFont val="Arial"/>
        <family val="2"/>
      </rPr>
      <t xml:space="preserve"> All data on this chart are presented as medians. See Introduction for description of regions.
</t>
    </r>
  </si>
  <si>
    <t>Mid East (129)</t>
  </si>
  <si>
    <t>Midwest (178)</t>
  </si>
  <si>
    <t>Southeast (172)</t>
  </si>
  <si>
    <t>ENDOWMENT ASSETS PER STUDENT ($): 
BY FINANCIAL RESOURCES (18F)</t>
  </si>
  <si>
    <r>
      <t>DEFINITION:</t>
    </r>
    <r>
      <rPr>
        <sz val="12"/>
        <rFont val="Arial"/>
        <family val="2"/>
      </rPr>
      <t xml:space="preserve"> Endowment assets at the end of the fiscal year divided by total 12-month student FTE (includes undergraduate, graduate, and first-professional students). (All national and regional data are presented as medians.) </t>
    </r>
  </si>
  <si>
    <t>NATIONAL: FINANCIAL RESOURCES (n=680).</t>
  </si>
  <si>
    <t>ENDOWMENT ASSETS PER STUDENT ($): BY ENROLLMENT SIZE (18S)</t>
  </si>
  <si>
    <t>NATIONAL: SIZE (n=680).</t>
  </si>
  <si>
    <t>2,000-3,000 (137)</t>
  </si>
  <si>
    <t>1,000-2,000 (271)</t>
  </si>
  <si>
    <t>&gt;3,000 (6)</t>
  </si>
  <si>
    <t>ENDOWMENT ASSETS PER STUDENT ($): 
BY CARNEGIE CLASSIFICATION (18C)</t>
  </si>
  <si>
    <r>
      <t>DEFINITION:</t>
    </r>
    <r>
      <rPr>
        <sz val="12"/>
        <rFont val="Arial"/>
        <family val="2"/>
      </rPr>
      <t xml:space="preserve"> Endowment assets at the end of the fiscal year divided by total 12-month student FTE (includes undergraduate, graduate, and first-professional students). See Introduction for information on the Carnegie classifications. (All national and regional data are presented as medians.) </t>
    </r>
  </si>
  <si>
    <t>NATIONAL: CARNEGIE (n=680).</t>
  </si>
  <si>
    <t>MA-Larger (151)</t>
  </si>
  <si>
    <t>BA-Arts &amp; Sci (200)</t>
  </si>
  <si>
    <t>BA-Diverse (150)</t>
  </si>
  <si>
    <t>BA-Diverse (32)</t>
  </si>
  <si>
    <t>INSTRUCTIONAL EXPENSE PER STUDENT ($): BY REGION (19R)</t>
  </si>
  <si>
    <r>
      <t>DEFINITION:</t>
    </r>
    <r>
      <rPr>
        <sz val="12"/>
        <rFont val="Arial"/>
        <family val="2"/>
      </rPr>
      <t xml:space="preserve"> Total instructional expenditures divided by total 12-month student FTE (includes undergraduate, graduate, and first-professional students).</t>
    </r>
  </si>
  <si>
    <t>INSTRUCTIONAL EXPENSE PER STUDENT ($): 
BY FINANCIAL RESOURCES (19F)</t>
  </si>
  <si>
    <r>
      <t>DEFINITION:</t>
    </r>
    <r>
      <rPr>
        <sz val="12"/>
        <rFont val="Arial"/>
        <family val="2"/>
      </rPr>
      <t xml:space="preserve"> Total instructional expenditures divided by total 12-month student FTE (includes undergraduate, graduate, and first-professional students). (All national and regional data are presented as medians.)</t>
    </r>
  </si>
  <si>
    <t>INSTRUCTIONAL EXPENSE PER STUDENT ($):
BY ENROLLMENT SIZE (19S)</t>
  </si>
  <si>
    <r>
      <t xml:space="preserve">DEFINITION:  </t>
    </r>
    <r>
      <rPr>
        <sz val="12"/>
        <rFont val="Arial"/>
        <family val="2"/>
      </rPr>
      <t>Total instructional expenditures divided by total 12-month student FTE (includes undergraduate, graduate, and first-professional students). (All national and regional data are presented as medians.)</t>
    </r>
  </si>
  <si>
    <t>INSTRUCTIONAL EXPENSE PER STUDENT ($): 
BY CARNEGIE CLASSIFICATION (19C)</t>
  </si>
  <si>
    <r>
      <t xml:space="preserve">DEFINITION:  </t>
    </r>
    <r>
      <rPr>
        <sz val="12"/>
        <rFont val="Arial"/>
        <family val="2"/>
      </rPr>
      <t>Total instructional expenditures divided by total 12-month student FTE (includes undergraduate, graduate, and first-professional students). See Introduction for information on the Carnegie classifications. (All national and regional data are presented as medians.)</t>
    </r>
  </si>
  <si>
    <t>TOTAL EXPENSE PER STUDENT ($): BY REGION (20R)</t>
  </si>
  <si>
    <r>
      <t>DEFINITION:</t>
    </r>
    <r>
      <rPr>
        <sz val="12"/>
        <rFont val="Arial"/>
        <family val="2"/>
      </rPr>
      <t xml:space="preserve"> Total expenditures divided by total 12-month student FTE (includes undergraduate, graduate, and first-professional students).</t>
    </r>
  </si>
  <si>
    <t>TOTAL EXPENSE PER STUDENT ($): BY FINANCIAL RESOURCES (20F)</t>
  </si>
  <si>
    <r>
      <t>DEFINITION:</t>
    </r>
    <r>
      <rPr>
        <sz val="12"/>
        <rFont val="Arial"/>
        <family val="2"/>
      </rPr>
      <t xml:space="preserve"> Total expenditures divided by total 12-month student FTE (includes undergraduate, graduate, and first-professional students). (All national and regional data are presented as medians.)</t>
    </r>
  </si>
  <si>
    <t>TOTAL EXPENSE PER STUDENT ($): BY ENROLLMENT SIZE (20S)</t>
  </si>
  <si>
    <r>
      <t xml:space="preserve">DEFINITION: </t>
    </r>
    <r>
      <rPr>
        <sz val="12"/>
        <rFont val="Arial"/>
        <family val="2"/>
      </rPr>
      <t>Total expenditures divided by total 12-month student FTE (includes undergraduate, graduate, and first-professional students). (All national and regional data are presented as medians.)</t>
    </r>
  </si>
  <si>
    <t>TOTAL EXPENSE PER STUDENT ($):
BY CARNEGIE CLASSIFICATION (20C)</t>
  </si>
  <si>
    <r>
      <t xml:space="preserve">DEFINITION: </t>
    </r>
    <r>
      <rPr>
        <sz val="12"/>
        <rFont val="Arial"/>
        <family val="2"/>
      </rPr>
      <t>Total expenditures divided by total 12-month student FTE (includes undergraduate, graduate, and first-professional students). See Introduction for information on the Carnegie classifications. (All national and regional data are presented as medians.)</t>
    </r>
  </si>
  <si>
    <t>DATA INFORMATION: DEFINITIONS, IPEDS SOURCES, AND FORMULAS</t>
  </si>
  <si>
    <t>To use this appendix, visit http://nces.ed.gov/ipeds/datacenter/  and follow these steps:</t>
  </si>
  <si>
    <t>- select "Compare Institutions"</t>
  </si>
  <si>
    <t>- enter your institution's name</t>
  </si>
  <si>
    <t>- select "Continue" to see variables</t>
  </si>
  <si>
    <t>11) TUITION PRICE ($)</t>
  </si>
  <si>
    <t>Definition:</t>
  </si>
  <si>
    <t>The published price of tuition and fees for full-time, first-time degree-seeking undergraduate students.</t>
  </si>
  <si>
    <t>IPEDS:</t>
  </si>
  <si>
    <t>Student Charges</t>
  </si>
  <si>
    <t>Price of attendance for full-time, first-time undergraduate students (academic year programs)</t>
  </si>
  <si>
    <t>Tuition and fees: 2006-07 to current year</t>
  </si>
  <si>
    <t>Published in-state tuition and fees (Current year)</t>
  </si>
  <si>
    <t>12) TOTAL INSTITUTIONAL AID PER STUDENT ($)</t>
  </si>
  <si>
    <t>The total amount of institutional student aid (funded and unfunded) divided by total 12-month student FTE.</t>
  </si>
  <si>
    <t>Finance</t>
  </si>
  <si>
    <t>Private not-for-profit institutions or Public institutions using FASB</t>
  </si>
  <si>
    <t xml:space="preserve">Student grants </t>
  </si>
  <si>
    <t>Institutional grants (funded)</t>
  </si>
  <si>
    <t>Institutional grants (unfunded)</t>
  </si>
  <si>
    <t>Frequently used/Derived variables</t>
  </si>
  <si>
    <t>12-month enrollment</t>
  </si>
  <si>
    <t>12-month full-time equivalent enrollment</t>
  </si>
  <si>
    <t>Formula:</t>
  </si>
  <si>
    <t>Institutional grants (funded) + Institutional grants (unfunded)</t>
  </si>
  <si>
    <t>12-month FTE</t>
  </si>
  <si>
    <t xml:space="preserve">13)  UNFUNDED INSTITUTIONAL AID PER STUDENT ($)  </t>
  </si>
  <si>
    <t>The amount of unfunded institutional student aid divided by total 12-month student FTE.</t>
  </si>
  <si>
    <t xml:space="preserve">14)  AVERAGE INSTITUTIONAL AID FOR FIRST-YEAR STUDENTS ($)  </t>
  </si>
  <si>
    <t>The average amount of institutional financial aid given to full-time, first-time degree-seeking undergraduate students receiving aid.</t>
  </si>
  <si>
    <t>Student Financial Aid and Net Price</t>
  </si>
  <si>
    <t>Student financial aid</t>
  </si>
  <si>
    <t>Financial aid to full-time, first-time degree/certificate-seeking undergraduate students</t>
  </si>
  <si>
    <t>Average amount of institutional grant aid awarded to full-time first-time undergraduates</t>
  </si>
  <si>
    <t>15)  NET TUITION REVENUE PER STUDENT ($)</t>
  </si>
  <si>
    <t>Total tuition and fee revenue less institutional financial aid (funded and unfunded) divided by total 12-month student FTE.</t>
  </si>
  <si>
    <t>Allowances applied to tuition and fees</t>
  </si>
  <si>
    <t>Revenues and investment return</t>
  </si>
  <si>
    <t>Tuition and fees</t>
  </si>
  <si>
    <r>
      <t xml:space="preserve">(Total tuition and fees + Total allowance applied to tuition and fees) – </t>
    </r>
    <r>
      <rPr>
        <u/>
        <sz val="9"/>
        <rFont val="Arial"/>
        <family val="2"/>
      </rPr>
      <t xml:space="preserve">
     (Institutional grants-funded + Institutional grants-unfunded)</t>
    </r>
  </si>
  <si>
    <t>16) DISCOUNT RATE (%)</t>
  </si>
  <si>
    <t>Total institutional financial aid (funded and unfunded) for undergraduate and graduate students divided by total tuition and fee revenue.</t>
  </si>
  <si>
    <t>Total tuition and fees + Total allowance applied to tuition and fees</t>
  </si>
  <si>
    <t>17) TUITION DEPENDENCY (%)</t>
  </si>
  <si>
    <t>The percentage of total expenditures covered by total net tuition revenue.</t>
  </si>
  <si>
    <t>2013-2015</t>
  </si>
  <si>
    <t>Expenses by functional and natural classification: Fiscal years 1997 to 2015</t>
  </si>
  <si>
    <t xml:space="preserve">Total expenses-Total amount </t>
  </si>
  <si>
    <t>2016-</t>
  </si>
  <si>
    <t>Expenses and salaries and wages by function and total expenses by natural classification: Fiscal years 2016 to current year</t>
  </si>
  <si>
    <t>Total expenses</t>
  </si>
  <si>
    <t>18)  ENDOWMENT ASSETS PER STUDENT ($)</t>
  </si>
  <si>
    <t>Endowment Assets at the end of the fiscal year divided by total 12-month student FTE.</t>
  </si>
  <si>
    <t>Endowment assets</t>
  </si>
  <si>
    <t>Value of endowment assets at the end of the fiscal year</t>
  </si>
  <si>
    <t>Endowment Assets</t>
  </si>
  <si>
    <t>19)  INSTRUCTIONAL EXPENSE PER STUDENT ($)</t>
  </si>
  <si>
    <t>Total instructional expenditures divided by total 12-month student FTE.</t>
  </si>
  <si>
    <t>Instruction-Total amount</t>
  </si>
  <si>
    <t>Total instructional expenditures</t>
  </si>
  <si>
    <t>20)  TOTAL EXPENSE PER STUDENT ($)</t>
  </si>
  <si>
    <t>Total expenditures divided by total 12-month student FTE.</t>
  </si>
  <si>
    <t>Total expenses-Total amount</t>
  </si>
  <si>
    <t>Total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</si>
</sst>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0.0%"/>
    <numFmt numFmtId="166" formatCode="_(* #,##0_);_(* \(#,##0\);_(* &quot;-&quot;??_);_(@_)"/>
    <numFmt numFmtId="167" formatCode="0.000"/>
    <numFmt numFmtId="168" formatCode="_(&quot;$&quot;* #,##0_);_(&quot;$&quot;* \(#,##0\);_(&quot;$&quot;* &quot;-&quot;??_);_(@_)"/>
    <numFmt numFmtId="169" formatCode="&quot;$&quot;#,##0"/>
    <numFmt numFmtId="170" formatCode="mmmm\ yyyy"/>
  </numFmts>
  <fonts count="71" x14ac:knownFonts="1">
    <font>
      <sz val="10"/>
      <name val="Arial"/>
    </font>
    <font>
      <sz val="10"/>
      <name val="Arial"/>
      <family val="2"/>
    </font>
    <font>
      <u/>
      <sz val="10"/>
      <color indexed="12"/>
      <name val="Arial"/>
      <family val="2"/>
    </font>
    <font>
      <sz val="48"/>
      <color indexed="63"/>
      <name val="Times New Roman"/>
      <family val="1"/>
    </font>
    <font>
      <b/>
      <sz val="20"/>
      <color indexed="63"/>
      <name val="Arial"/>
      <family val="2"/>
    </font>
    <font>
      <i/>
      <sz val="18"/>
      <color indexed="63"/>
      <name val="Arial"/>
      <family val="2"/>
    </font>
    <font>
      <b/>
      <sz val="18"/>
      <color indexed="63"/>
      <name val="Arial"/>
      <family val="2"/>
    </font>
    <font>
      <sz val="10"/>
      <color indexed="23"/>
      <name val="Arial"/>
      <family val="2"/>
    </font>
    <font>
      <sz val="18"/>
      <name val="Arial"/>
      <family val="2"/>
    </font>
    <font>
      <sz val="14"/>
      <name val="Arial"/>
      <family val="2"/>
    </font>
    <font>
      <b/>
      <sz val="12"/>
      <name val="Arial"/>
      <family val="2"/>
    </font>
    <font>
      <b/>
      <i/>
      <sz val="12"/>
      <name val="Arial"/>
      <family val="2"/>
    </font>
    <font>
      <i/>
      <sz val="12"/>
      <name val="Arial"/>
      <family val="2"/>
    </font>
    <font>
      <sz val="9"/>
      <name val="Arial"/>
      <family val="2"/>
    </font>
    <font>
      <b/>
      <sz val="9"/>
      <name val="Arial"/>
      <family val="2"/>
    </font>
    <font>
      <sz val="10"/>
      <name val="Arial"/>
      <family val="2"/>
    </font>
    <font>
      <sz val="8"/>
      <name val="Arial"/>
      <family val="2"/>
    </font>
    <font>
      <b/>
      <sz val="10"/>
      <name val="Arial"/>
      <family val="2"/>
    </font>
    <font>
      <b/>
      <sz val="14"/>
      <name val="Arial"/>
      <family val="2"/>
    </font>
    <font>
      <sz val="12"/>
      <name val="Arial"/>
      <family val="2"/>
    </font>
    <font>
      <sz val="11"/>
      <name val="Arial"/>
      <family val="2"/>
    </font>
    <font>
      <sz val="9"/>
      <name val="Arial"/>
      <family val="2"/>
    </font>
    <font>
      <b/>
      <sz val="11"/>
      <name val="Arial"/>
      <family val="2"/>
    </font>
    <font>
      <sz val="10"/>
      <color indexed="9"/>
      <name val="Arial"/>
      <family val="2"/>
    </font>
    <font>
      <b/>
      <sz val="9"/>
      <color indexed="12"/>
      <name val="Arial"/>
      <family val="2"/>
    </font>
    <font>
      <b/>
      <sz val="10"/>
      <color indexed="12"/>
      <name val="Arial"/>
      <family val="2"/>
    </font>
    <font>
      <sz val="8"/>
      <name val="Arial"/>
      <family val="2"/>
    </font>
    <font>
      <u/>
      <sz val="9"/>
      <name val="Arial"/>
      <family val="2"/>
    </font>
    <font>
      <sz val="48"/>
      <color indexed="12"/>
      <name val="Times New Roman"/>
      <family val="1"/>
    </font>
    <font>
      <b/>
      <sz val="14"/>
      <color indexed="12"/>
      <name val="Arial"/>
      <family val="2"/>
    </font>
    <font>
      <b/>
      <sz val="18"/>
      <color indexed="12"/>
      <name val="Arial"/>
      <family val="2"/>
    </font>
    <font>
      <sz val="9"/>
      <color indexed="12"/>
      <name val="Arial"/>
      <family val="2"/>
    </font>
    <font>
      <sz val="9"/>
      <color indexed="12"/>
      <name val="Arial"/>
      <family val="2"/>
    </font>
    <font>
      <sz val="10"/>
      <color indexed="12"/>
      <name val="Arial"/>
      <family val="2"/>
    </font>
    <font>
      <b/>
      <sz val="8"/>
      <name val="Arial"/>
      <family val="2"/>
    </font>
    <font>
      <b/>
      <sz val="12"/>
      <color indexed="12"/>
      <name val="Arial"/>
      <family val="2"/>
    </font>
    <font>
      <sz val="12"/>
      <color indexed="10"/>
      <name val="Arial"/>
      <family val="2"/>
    </font>
    <font>
      <b/>
      <i/>
      <sz val="12"/>
      <color indexed="12"/>
      <name val="Arial"/>
      <family val="2"/>
    </font>
    <font>
      <sz val="12"/>
      <color indexed="8"/>
      <name val="Arial"/>
      <family val="2"/>
    </font>
    <font>
      <i/>
      <sz val="12"/>
      <color indexed="12"/>
      <name val="Arial"/>
      <family val="2"/>
    </font>
    <font>
      <sz val="12"/>
      <color indexed="12"/>
      <name val="Arial"/>
      <family val="2"/>
    </font>
    <font>
      <b/>
      <i/>
      <sz val="20"/>
      <color indexed="12"/>
      <name val="Arial"/>
      <family val="2"/>
    </font>
    <font>
      <u/>
      <sz val="12"/>
      <color indexed="12"/>
      <name val="Arial"/>
      <family val="2"/>
    </font>
    <font>
      <b/>
      <i/>
      <sz val="12"/>
      <color indexed="10"/>
      <name val="Arial"/>
      <family val="2"/>
    </font>
    <font>
      <b/>
      <sz val="7"/>
      <name val="Arial"/>
      <family val="2"/>
    </font>
    <font>
      <sz val="12"/>
      <color indexed="8"/>
      <name val="Wingdings"/>
      <charset val="2"/>
    </font>
    <font>
      <b/>
      <sz val="12"/>
      <color indexed="8"/>
      <name val="Arial"/>
      <family val="2"/>
    </font>
    <font>
      <b/>
      <sz val="16"/>
      <color indexed="12"/>
      <name val="Arial"/>
      <family val="2"/>
    </font>
    <font>
      <sz val="11"/>
      <color indexed="63"/>
      <name val="Arial"/>
      <family val="2"/>
    </font>
    <font>
      <b/>
      <i/>
      <sz val="16"/>
      <color indexed="12"/>
      <name val="Arial"/>
      <family val="2"/>
    </font>
    <font>
      <b/>
      <i/>
      <sz val="10"/>
      <name val="Arial"/>
      <family val="2"/>
    </font>
    <font>
      <sz val="9"/>
      <color indexed="10"/>
      <name val="Arial"/>
      <family val="2"/>
    </font>
    <font>
      <sz val="8"/>
      <color indexed="9"/>
      <name val="Arial"/>
      <family val="2"/>
    </font>
    <font>
      <sz val="12"/>
      <color indexed="9"/>
      <name val="Arial"/>
      <family val="2"/>
    </font>
    <font>
      <b/>
      <sz val="7"/>
      <color indexed="12"/>
      <name val="Arial"/>
      <family val="2"/>
    </font>
    <font>
      <sz val="7"/>
      <color indexed="12"/>
      <name val="Arial"/>
      <family val="2"/>
    </font>
    <font>
      <u/>
      <sz val="10"/>
      <color indexed="9"/>
      <name val="Arial"/>
      <family val="2"/>
    </font>
    <font>
      <u/>
      <sz val="8"/>
      <color indexed="12"/>
      <name val="Arial"/>
      <family val="2"/>
    </font>
    <font>
      <i/>
      <sz val="14"/>
      <name val="Arial"/>
      <family val="2"/>
    </font>
    <font>
      <sz val="14"/>
      <color indexed="23"/>
      <name val="Arial"/>
      <family val="2"/>
    </font>
    <font>
      <sz val="12"/>
      <color indexed="23"/>
      <name val="Arial"/>
      <family val="2"/>
    </font>
    <font>
      <b/>
      <sz val="12"/>
      <color indexed="23"/>
      <name val="Arial"/>
      <family val="2"/>
    </font>
    <font>
      <b/>
      <sz val="10"/>
      <color indexed="23"/>
      <name val="Arial"/>
      <family val="2"/>
    </font>
    <font>
      <u/>
      <sz val="11"/>
      <color indexed="12"/>
      <name val="Arial"/>
      <family val="2"/>
    </font>
    <font>
      <b/>
      <sz val="8"/>
      <color rgb="FF000000"/>
      <name val="Arial"/>
      <family val="2"/>
    </font>
    <font>
      <sz val="8"/>
      <color theme="0"/>
      <name val="Arial"/>
      <family val="2"/>
    </font>
    <font>
      <sz val="12"/>
      <color rgb="FF0000FF"/>
      <name val="Arial"/>
      <family val="2"/>
    </font>
    <font>
      <b/>
      <sz val="10"/>
      <color rgb="FF0000CC"/>
      <name val="Arial"/>
      <family val="2"/>
    </font>
    <font>
      <b/>
      <sz val="8"/>
      <color indexed="10"/>
      <name val="Arial"/>
      <family val="2"/>
    </font>
    <font>
      <b/>
      <sz val="8"/>
      <color indexed="12"/>
      <name val="Arial"/>
      <family val="2"/>
    </font>
    <font>
      <b/>
      <sz val="8"/>
      <color indexed="8"/>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right/>
      <top/>
      <bottom style="medium">
        <color indexed="64"/>
      </bottom>
      <diagonal/>
    </border>
    <border>
      <left/>
      <right style="hair">
        <color indexed="64"/>
      </right>
      <top style="hair">
        <color indexed="64"/>
      </top>
      <bottom style="hair">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5" fillId="0" borderId="0"/>
    <xf numFmtId="0" fontId="1" fillId="0" borderId="0"/>
    <xf numFmtId="9" fontId="1" fillId="0" borderId="0" applyFont="0" applyFill="0" applyBorder="0" applyAlignment="0" applyProtection="0"/>
  </cellStyleXfs>
  <cellXfs count="299">
    <xf numFmtId="0" fontId="0" fillId="0" borderId="0" xfId="0"/>
    <xf numFmtId="0" fontId="10" fillId="0" borderId="0" xfId="0" applyFont="1" applyAlignment="1" applyProtection="1">
      <alignment wrapText="1"/>
      <protection hidden="1"/>
    </xf>
    <xf numFmtId="0" fontId="43" fillId="0" borderId="0" xfId="0" applyFont="1" applyProtection="1">
      <protection hidden="1"/>
    </xf>
    <xf numFmtId="0" fontId="0" fillId="0" borderId="0" xfId="0" applyAlignment="1" applyProtection="1">
      <alignment wrapText="1"/>
      <protection hidden="1"/>
    </xf>
    <xf numFmtId="0" fontId="19" fillId="0" borderId="0" xfId="0" applyFont="1" applyProtection="1">
      <protection hidden="1"/>
    </xf>
    <xf numFmtId="0" fontId="21" fillId="0" borderId="0" xfId="0" applyFont="1" applyProtection="1">
      <protection hidden="1"/>
    </xf>
    <xf numFmtId="49" fontId="14" fillId="0" borderId="0" xfId="0" applyNumberFormat="1" applyFont="1" applyAlignment="1" applyProtection="1">
      <alignment horizontal="center" wrapText="1"/>
      <protection hidden="1"/>
    </xf>
    <xf numFmtId="0" fontId="0" fillId="0" borderId="0" xfId="0" applyProtection="1">
      <protection hidden="1"/>
    </xf>
    <xf numFmtId="0" fontId="3" fillId="0" borderId="0" xfId="0" applyFont="1" applyProtection="1">
      <protection hidden="1"/>
    </xf>
    <xf numFmtId="0" fontId="4" fillId="0" borderId="0" xfId="0" applyFont="1" applyProtection="1">
      <protection hidden="1"/>
    </xf>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0" fillId="2" borderId="0" xfId="0" applyFill="1" applyProtection="1">
      <protection hidden="1"/>
    </xf>
    <xf numFmtId="0" fontId="0" fillId="2" borderId="0" xfId="0" applyFill="1" applyAlignment="1" applyProtection="1">
      <alignment horizontal="center"/>
      <protection hidden="1"/>
    </xf>
    <xf numFmtId="0" fontId="9" fillId="2" borderId="0" xfId="0" applyFont="1" applyFill="1" applyProtection="1">
      <protection hidden="1"/>
    </xf>
    <xf numFmtId="0" fontId="12" fillId="2" borderId="0" xfId="0" applyFont="1" applyFill="1" applyProtection="1">
      <protection hidden="1"/>
    </xf>
    <xf numFmtId="0" fontId="13" fillId="2" borderId="0" xfId="0" applyFont="1" applyFill="1" applyProtection="1">
      <protection hidden="1"/>
    </xf>
    <xf numFmtId="0" fontId="17" fillId="2" borderId="0" xfId="0" applyFont="1" applyFill="1" applyAlignment="1" applyProtection="1">
      <alignment horizontal="center"/>
      <protection hidden="1"/>
    </xf>
    <xf numFmtId="0" fontId="16" fillId="2" borderId="0" xfId="0" applyFont="1" applyFill="1" applyAlignment="1" applyProtection="1">
      <alignment horizontal="center"/>
      <protection hidden="1"/>
    </xf>
    <xf numFmtId="0" fontId="17" fillId="2" borderId="0" xfId="0" applyFont="1" applyFill="1" applyAlignment="1" applyProtection="1">
      <alignment horizontal="center" wrapText="1"/>
      <protection hidden="1"/>
    </xf>
    <xf numFmtId="0" fontId="13" fillId="2" borderId="0" xfId="0" applyFont="1" applyFill="1" applyAlignment="1" applyProtection="1">
      <alignment wrapText="1"/>
      <protection hidden="1"/>
    </xf>
    <xf numFmtId="0" fontId="18" fillId="0" borderId="0" xfId="0" applyFont="1" applyProtection="1">
      <protection hidden="1"/>
    </xf>
    <xf numFmtId="0" fontId="20" fillId="0" borderId="0" xfId="0" applyFont="1" applyProtection="1">
      <protection hidden="1"/>
    </xf>
    <xf numFmtId="0" fontId="13" fillId="0" borderId="0" xfId="0" applyFont="1" applyProtection="1">
      <protection hidden="1"/>
    </xf>
    <xf numFmtId="49" fontId="14" fillId="0" borderId="0" xfId="0" applyNumberFormat="1" applyFont="1" applyAlignment="1" applyProtection="1">
      <alignment horizontal="center"/>
      <protection hidden="1"/>
    </xf>
    <xf numFmtId="0" fontId="25" fillId="0" borderId="0" xfId="0" applyFont="1" applyAlignment="1" applyProtection="1">
      <alignment horizontal="right"/>
      <protection hidden="1"/>
    </xf>
    <xf numFmtId="11" fontId="19" fillId="0" borderId="0" xfId="0" applyNumberFormat="1" applyFont="1" applyProtection="1">
      <protection hidden="1"/>
    </xf>
    <xf numFmtId="165" fontId="1" fillId="0" borderId="0" xfId="6" applyNumberFormat="1" applyProtection="1">
      <protection hidden="1"/>
    </xf>
    <xf numFmtId="11" fontId="0" fillId="0" borderId="0" xfId="0" applyNumberFormat="1" applyProtection="1">
      <protection hidden="1"/>
    </xf>
    <xf numFmtId="0" fontId="14" fillId="0" borderId="0" xfId="0" applyFont="1" applyAlignment="1" applyProtection="1">
      <alignment horizontal="right"/>
      <protection hidden="1"/>
    </xf>
    <xf numFmtId="0" fontId="10" fillId="0" borderId="0" xfId="0" applyFont="1" applyProtection="1">
      <protection hidden="1"/>
    </xf>
    <xf numFmtId="0" fontId="31" fillId="0" borderId="0" xfId="0" applyFont="1" applyProtection="1">
      <protection hidden="1"/>
    </xf>
    <xf numFmtId="0" fontId="29" fillId="0" borderId="0" xfId="0" applyFont="1" applyProtection="1">
      <protection hidden="1"/>
    </xf>
    <xf numFmtId="164" fontId="1" fillId="0" borderId="0" xfId="1" applyNumberFormat="1" applyProtection="1">
      <protection hidden="1"/>
    </xf>
    <xf numFmtId="43" fontId="1" fillId="0" borderId="0" xfId="1" applyProtection="1">
      <protection hidden="1"/>
    </xf>
    <xf numFmtId="166" fontId="1" fillId="0" borderId="0" xfId="1" applyNumberFormat="1" applyProtection="1">
      <protection hidden="1"/>
    </xf>
    <xf numFmtId="0" fontId="32" fillId="0" borderId="0" xfId="0" applyFont="1" applyProtection="1">
      <protection hidden="1"/>
    </xf>
    <xf numFmtId="164" fontId="24" fillId="0" borderId="0" xfId="0" applyNumberFormat="1" applyFont="1" applyAlignment="1" applyProtection="1">
      <alignment horizontal="right"/>
      <protection hidden="1"/>
    </xf>
    <xf numFmtId="0" fontId="23" fillId="0" borderId="0" xfId="0" applyFont="1" applyProtection="1">
      <protection hidden="1"/>
    </xf>
    <xf numFmtId="164" fontId="23" fillId="0" borderId="0" xfId="0" applyNumberFormat="1" applyFont="1" applyProtection="1">
      <protection hidden="1"/>
    </xf>
    <xf numFmtId="0" fontId="33" fillId="0" borderId="0" xfId="0" applyFont="1" applyProtection="1">
      <protection hidden="1"/>
    </xf>
    <xf numFmtId="0" fontId="27" fillId="0" borderId="0" xfId="0" applyFont="1" applyAlignment="1" applyProtection="1">
      <alignment horizontal="center"/>
      <protection hidden="1"/>
    </xf>
    <xf numFmtId="0" fontId="14" fillId="0" borderId="0" xfId="0" applyFont="1" applyAlignment="1" applyProtection="1">
      <alignment horizontal="center"/>
      <protection hidden="1"/>
    </xf>
    <xf numFmtId="0" fontId="14" fillId="0" borderId="0" xfId="1" applyNumberFormat="1" applyFont="1" applyAlignment="1" applyProtection="1">
      <alignment horizontal="center" wrapText="1"/>
      <protection hidden="1"/>
    </xf>
    <xf numFmtId="3" fontId="31" fillId="0" borderId="0" xfId="6" applyNumberFormat="1" applyFont="1" applyBorder="1" applyProtection="1">
      <protection hidden="1"/>
    </xf>
    <xf numFmtId="9" fontId="31" fillId="0" borderId="0" xfId="6" applyFont="1" applyFill="1" applyBorder="1" applyAlignment="1" applyProtection="1">
      <alignment horizontal="right" wrapText="1"/>
      <protection hidden="1"/>
    </xf>
    <xf numFmtId="0" fontId="10" fillId="0" borderId="0" xfId="0" applyFont="1" applyAlignment="1" applyProtection="1">
      <alignment vertical="top" wrapText="1"/>
      <protection hidden="1"/>
    </xf>
    <xf numFmtId="0" fontId="30" fillId="0" borderId="0" xfId="0" applyFont="1" applyAlignment="1" applyProtection="1">
      <alignment wrapText="1"/>
      <protection hidden="1"/>
    </xf>
    <xf numFmtId="0" fontId="19" fillId="2" borderId="0" xfId="0" applyFont="1" applyFill="1" applyProtection="1">
      <protection hidden="1"/>
    </xf>
    <xf numFmtId="0" fontId="1" fillId="0" borderId="0" xfId="0" applyFont="1" applyProtection="1">
      <protection hidden="1"/>
    </xf>
    <xf numFmtId="168" fontId="31" fillId="0" borderId="3" xfId="2" applyNumberFormat="1" applyFont="1" applyBorder="1" applyProtection="1">
      <protection hidden="1"/>
    </xf>
    <xf numFmtId="168" fontId="31" fillId="0" borderId="4" xfId="2" applyNumberFormat="1" applyFont="1" applyBorder="1" applyProtection="1">
      <protection hidden="1"/>
    </xf>
    <xf numFmtId="168" fontId="31" fillId="0" borderId="5" xfId="2" applyNumberFormat="1" applyFont="1" applyBorder="1" applyProtection="1">
      <protection hidden="1"/>
    </xf>
    <xf numFmtId="165" fontId="31" fillId="0" borderId="1" xfId="6" applyNumberFormat="1" applyFont="1" applyFill="1" applyBorder="1" applyAlignment="1" applyProtection="1">
      <alignment horizontal="right" wrapText="1"/>
      <protection hidden="1"/>
    </xf>
    <xf numFmtId="165" fontId="13" fillId="0" borderId="19" xfId="6" applyNumberFormat="1" applyFont="1" applyFill="1" applyBorder="1" applyAlignment="1" applyProtection="1">
      <alignment horizontal="right" wrapText="1"/>
      <protection hidden="1"/>
    </xf>
    <xf numFmtId="165" fontId="13" fillId="0" borderId="20" xfId="6" applyNumberFormat="1" applyFont="1" applyFill="1" applyBorder="1" applyAlignment="1" applyProtection="1">
      <alignment horizontal="right" wrapText="1"/>
      <protection hidden="1"/>
    </xf>
    <xf numFmtId="0" fontId="29" fillId="0" borderId="0" xfId="0" applyFont="1" applyAlignment="1" applyProtection="1">
      <alignment horizontal="center"/>
      <protection hidden="1"/>
    </xf>
    <xf numFmtId="0" fontId="29" fillId="2" borderId="0" xfId="0" applyFont="1" applyFill="1" applyProtection="1">
      <protection hidden="1"/>
    </xf>
    <xf numFmtId="0" fontId="14" fillId="2" borderId="2" xfId="0" applyFont="1" applyFill="1" applyBorder="1" applyAlignment="1" applyProtection="1">
      <alignment horizontal="left"/>
      <protection hidden="1"/>
    </xf>
    <xf numFmtId="0" fontId="14" fillId="2" borderId="2" xfId="0" applyFont="1" applyFill="1" applyBorder="1" applyAlignment="1" applyProtection="1">
      <alignment horizontal="right"/>
      <protection hidden="1"/>
    </xf>
    <xf numFmtId="0" fontId="16" fillId="2" borderId="0" xfId="0" applyFont="1" applyFill="1" applyAlignment="1" applyProtection="1">
      <alignment horizontal="left"/>
      <protection hidden="1"/>
    </xf>
    <xf numFmtId="49" fontId="16" fillId="2" borderId="0" xfId="0" applyNumberFormat="1" applyFont="1" applyFill="1" applyAlignment="1" applyProtection="1">
      <alignment horizontal="right"/>
      <protection hidden="1"/>
    </xf>
    <xf numFmtId="0" fontId="16" fillId="2" borderId="2" xfId="0" applyFont="1" applyFill="1" applyBorder="1" applyAlignment="1" applyProtection="1">
      <alignment horizontal="center"/>
      <protection hidden="1"/>
    </xf>
    <xf numFmtId="0" fontId="16" fillId="2" borderId="2" xfId="0" applyFont="1" applyFill="1" applyBorder="1" applyProtection="1">
      <protection hidden="1"/>
    </xf>
    <xf numFmtId="0" fontId="16" fillId="2" borderId="0" xfId="0" applyFont="1" applyFill="1" applyProtection="1">
      <protection hidden="1"/>
    </xf>
    <xf numFmtId="0" fontId="16" fillId="2" borderId="2" xfId="0" applyFont="1" applyFill="1" applyBorder="1" applyAlignment="1" applyProtection="1">
      <alignment horizontal="left"/>
      <protection hidden="1"/>
    </xf>
    <xf numFmtId="0" fontId="16" fillId="2" borderId="0" xfId="0" applyFont="1" applyFill="1" applyAlignment="1" applyProtection="1">
      <alignment wrapText="1"/>
      <protection hidden="1"/>
    </xf>
    <xf numFmtId="0" fontId="16" fillId="2" borderId="2" xfId="0" applyFont="1" applyFill="1" applyBorder="1" applyAlignment="1" applyProtection="1">
      <alignment horizontal="left" wrapText="1"/>
      <protection hidden="1"/>
    </xf>
    <xf numFmtId="0" fontId="16" fillId="2" borderId="2" xfId="0" applyFont="1" applyFill="1" applyBorder="1" applyAlignment="1" applyProtection="1">
      <alignment wrapText="1"/>
      <protection hidden="1"/>
    </xf>
    <xf numFmtId="0" fontId="34" fillId="2" borderId="0" xfId="0" applyFont="1" applyFill="1" applyAlignment="1" applyProtection="1">
      <alignment horizontal="left"/>
      <protection hidden="1"/>
    </xf>
    <xf numFmtId="0" fontId="34" fillId="2" borderId="0" xfId="0" applyFont="1" applyFill="1" applyAlignment="1" applyProtection="1">
      <alignment horizontal="right"/>
      <protection hidden="1"/>
    </xf>
    <xf numFmtId="0" fontId="22" fillId="2" borderId="0" xfId="0" applyFont="1" applyFill="1" applyAlignment="1" applyProtection="1">
      <alignment horizontal="center"/>
      <protection hidden="1"/>
    </xf>
    <xf numFmtId="0" fontId="22" fillId="2" borderId="2" xfId="0" applyFont="1" applyFill="1" applyBorder="1" applyProtection="1">
      <protection hidden="1"/>
    </xf>
    <xf numFmtId="0" fontId="20" fillId="2" borderId="2" xfId="0" applyFont="1" applyFill="1" applyBorder="1" applyProtection="1">
      <protection hidden="1"/>
    </xf>
    <xf numFmtId="0" fontId="22" fillId="2" borderId="0" xfId="0" applyFont="1" applyFill="1" applyAlignment="1" applyProtection="1">
      <alignment horizontal="center" wrapText="1"/>
      <protection hidden="1"/>
    </xf>
    <xf numFmtId="0" fontId="48" fillId="2" borderId="2" xfId="0" applyFont="1" applyFill="1" applyBorder="1" applyProtection="1">
      <protection hidden="1"/>
    </xf>
    <xf numFmtId="0" fontId="20" fillId="2" borderId="2" xfId="0" applyFont="1" applyFill="1" applyBorder="1" applyAlignment="1" applyProtection="1">
      <alignment wrapText="1"/>
      <protection hidden="1"/>
    </xf>
    <xf numFmtId="0" fontId="49" fillId="0" borderId="0" xfId="0" applyFont="1" applyProtection="1">
      <protection hidden="1"/>
    </xf>
    <xf numFmtId="0" fontId="50" fillId="0" borderId="0" xfId="0" applyFont="1" applyProtection="1">
      <protection hidden="1"/>
    </xf>
    <xf numFmtId="0" fontId="51" fillId="0" borderId="0" xfId="0" applyFont="1" applyProtection="1">
      <protection hidden="1"/>
    </xf>
    <xf numFmtId="0" fontId="36" fillId="0" borderId="0" xfId="0" applyFont="1" applyProtection="1">
      <protection hidden="1"/>
    </xf>
    <xf numFmtId="165" fontId="24" fillId="0" borderId="0" xfId="6" applyNumberFormat="1" applyFont="1" applyFill="1" applyBorder="1" applyAlignment="1" applyProtection="1">
      <alignment horizontal="center" wrapText="1"/>
      <protection hidden="1"/>
    </xf>
    <xf numFmtId="0" fontId="10" fillId="0" borderId="0" xfId="0" applyFont="1" applyAlignment="1" applyProtection="1">
      <alignment horizontal="right"/>
      <protection hidden="1"/>
    </xf>
    <xf numFmtId="0" fontId="17" fillId="0" borderId="0" xfId="0" applyFont="1" applyAlignment="1" applyProtection="1">
      <alignment horizontal="right"/>
      <protection hidden="1"/>
    </xf>
    <xf numFmtId="165" fontId="31" fillId="0" borderId="0" xfId="6" applyNumberFormat="1" applyFont="1" applyFill="1" applyBorder="1" applyAlignment="1" applyProtection="1">
      <alignment horizontal="right" wrapText="1"/>
      <protection hidden="1"/>
    </xf>
    <xf numFmtId="3" fontId="13" fillId="0" borderId="0" xfId="6" applyNumberFormat="1" applyFont="1" applyBorder="1" applyProtection="1">
      <protection hidden="1"/>
    </xf>
    <xf numFmtId="165" fontId="13" fillId="0" borderId="0" xfId="6" applyNumberFormat="1" applyFont="1" applyFill="1" applyBorder="1" applyAlignment="1" applyProtection="1">
      <alignment horizontal="right" wrapText="1"/>
      <protection hidden="1"/>
    </xf>
    <xf numFmtId="49" fontId="52" fillId="0" borderId="0" xfId="0" applyNumberFormat="1" applyFont="1" applyAlignment="1" applyProtection="1">
      <alignment horizontal="right" vertical="center"/>
      <protection hidden="1"/>
    </xf>
    <xf numFmtId="0" fontId="53" fillId="0" borderId="0" xfId="0" applyFont="1" applyProtection="1">
      <protection hidden="1"/>
    </xf>
    <xf numFmtId="165" fontId="44" fillId="0" borderId="0" xfId="6" applyNumberFormat="1" applyFont="1" applyFill="1" applyBorder="1" applyAlignment="1" applyProtection="1">
      <alignment horizontal="right" wrapText="1"/>
      <protection hidden="1"/>
    </xf>
    <xf numFmtId="0" fontId="54" fillId="0" borderId="0" xfId="0" applyFont="1" applyAlignment="1" applyProtection="1">
      <alignment horizontal="right" indent="1"/>
      <protection hidden="1"/>
    </xf>
    <xf numFmtId="0" fontId="34" fillId="0" borderId="0" xfId="0" applyFont="1" applyAlignment="1" applyProtection="1">
      <alignment horizontal="right"/>
      <protection hidden="1"/>
    </xf>
    <xf numFmtId="3" fontId="34" fillId="0" borderId="0" xfId="0" applyNumberFormat="1" applyFont="1" applyProtection="1">
      <protection hidden="1"/>
    </xf>
    <xf numFmtId="0" fontId="16" fillId="0" borderId="0" xfId="0" applyFont="1" applyProtection="1">
      <protection hidden="1"/>
    </xf>
    <xf numFmtId="0" fontId="35" fillId="0" borderId="0" xfId="0" applyFont="1" applyProtection="1">
      <protection hidden="1"/>
    </xf>
    <xf numFmtId="49" fontId="16" fillId="0" borderId="0" xfId="0" applyNumberFormat="1" applyFont="1" applyAlignment="1" applyProtection="1">
      <alignment horizontal="right" vertical="center"/>
      <protection hidden="1"/>
    </xf>
    <xf numFmtId="3" fontId="10" fillId="0" borderId="0" xfId="6" applyNumberFormat="1" applyFont="1" applyFill="1" applyBorder="1" applyProtection="1">
      <protection hidden="1"/>
    </xf>
    <xf numFmtId="3" fontId="10" fillId="0" borderId="0" xfId="6" applyNumberFormat="1" applyFont="1" applyBorder="1" applyProtection="1">
      <protection hidden="1"/>
    </xf>
    <xf numFmtId="0" fontId="17" fillId="0" borderId="0" xfId="0" applyFont="1" applyAlignment="1" applyProtection="1">
      <alignment wrapText="1"/>
      <protection hidden="1"/>
    </xf>
    <xf numFmtId="165" fontId="34" fillId="0" borderId="0" xfId="6" applyNumberFormat="1" applyFont="1" applyFill="1" applyBorder="1" applyAlignment="1" applyProtection="1">
      <alignment horizontal="right" wrapText="1"/>
      <protection hidden="1"/>
    </xf>
    <xf numFmtId="167" fontId="17" fillId="0" borderId="0" xfId="0" applyNumberFormat="1" applyFont="1" applyAlignment="1" applyProtection="1">
      <alignment horizontal="right"/>
      <protection hidden="1"/>
    </xf>
    <xf numFmtId="0" fontId="44" fillId="0" borderId="0" xfId="0" applyFont="1" applyAlignment="1" applyProtection="1">
      <alignment horizontal="right" indent="1"/>
      <protection hidden="1"/>
    </xf>
    <xf numFmtId="0" fontId="35" fillId="2" borderId="0" xfId="0" applyFont="1" applyFill="1" applyProtection="1">
      <protection hidden="1"/>
    </xf>
    <xf numFmtId="165" fontId="55" fillId="0" borderId="22" xfId="6" applyNumberFormat="1" applyFont="1" applyBorder="1" applyProtection="1">
      <protection hidden="1"/>
    </xf>
    <xf numFmtId="0" fontId="35" fillId="2" borderId="0" xfId="0" applyFont="1" applyFill="1" applyAlignment="1" applyProtection="1">
      <alignment horizontal="left"/>
      <protection hidden="1"/>
    </xf>
    <xf numFmtId="0" fontId="13" fillId="2" borderId="2" xfId="0" applyFont="1" applyFill="1" applyBorder="1" applyProtection="1">
      <protection hidden="1"/>
    </xf>
    <xf numFmtId="0" fontId="14" fillId="2" borderId="2" xfId="0" applyFont="1" applyFill="1" applyBorder="1" applyProtection="1">
      <protection hidden="1"/>
    </xf>
    <xf numFmtId="0" fontId="13" fillId="0" borderId="0" xfId="0" applyFont="1" applyAlignment="1" applyProtection="1">
      <alignment horizontal="center" wrapText="1"/>
      <protection hidden="1"/>
    </xf>
    <xf numFmtId="0" fontId="27" fillId="0" borderId="0" xfId="0" applyFont="1" applyProtection="1">
      <protection hidden="1"/>
    </xf>
    <xf numFmtId="2" fontId="14" fillId="0" borderId="0" xfId="0" applyNumberFormat="1" applyFont="1" applyAlignment="1" applyProtection="1">
      <alignment horizontal="center"/>
      <protection hidden="1"/>
    </xf>
    <xf numFmtId="0" fontId="56" fillId="0" borderId="0" xfId="3" quotePrefix="1" applyFont="1" applyAlignment="1" applyProtection="1">
      <protection hidden="1"/>
    </xf>
    <xf numFmtId="0" fontId="57" fillId="2" borderId="0" xfId="3" applyFont="1" applyFill="1" applyBorder="1" applyAlignment="1" applyProtection="1">
      <alignment horizontal="left"/>
      <protection hidden="1"/>
    </xf>
    <xf numFmtId="0" fontId="57" fillId="2" borderId="0" xfId="3" applyFont="1" applyFill="1" applyBorder="1" applyAlignment="1" applyProtection="1">
      <alignment horizontal="left" wrapText="1"/>
      <protection hidden="1"/>
    </xf>
    <xf numFmtId="0" fontId="57" fillId="2" borderId="0" xfId="3" applyFont="1" applyFill="1" applyAlignment="1" applyProtection="1">
      <alignment horizontal="left"/>
      <protection hidden="1"/>
    </xf>
    <xf numFmtId="0" fontId="57" fillId="2" borderId="0" xfId="3" applyFont="1" applyFill="1" applyAlignment="1" applyProtection="1">
      <alignment wrapText="1"/>
      <protection hidden="1"/>
    </xf>
    <xf numFmtId="0" fontId="16" fillId="2" borderId="0" xfId="0" applyFont="1" applyFill="1" applyAlignment="1" applyProtection="1">
      <alignment horizontal="right"/>
      <protection hidden="1"/>
    </xf>
    <xf numFmtId="0" fontId="0" fillId="0" borderId="23" xfId="0" applyBorder="1" applyProtection="1">
      <protection hidden="1"/>
    </xf>
    <xf numFmtId="0" fontId="0" fillId="0" borderId="2" xfId="0" applyBorder="1" applyProtection="1">
      <protection hidden="1"/>
    </xf>
    <xf numFmtId="0" fontId="42" fillId="0" borderId="0" xfId="3" applyFont="1" applyAlignment="1" applyProtection="1">
      <alignment wrapText="1"/>
      <protection hidden="1"/>
    </xf>
    <xf numFmtId="0" fontId="19" fillId="0" borderId="0" xfId="3" applyNumberFormat="1" applyFont="1" applyAlignment="1" applyProtection="1">
      <alignment vertical="top" wrapText="1"/>
      <protection hidden="1"/>
    </xf>
    <xf numFmtId="0" fontId="27" fillId="0" borderId="0" xfId="0" applyFont="1" applyAlignment="1" applyProtection="1">
      <alignment horizontal="center" wrapText="1"/>
      <protection hidden="1"/>
    </xf>
    <xf numFmtId="0" fontId="22" fillId="2" borderId="0" xfId="0" applyFont="1" applyFill="1" applyProtection="1">
      <protection hidden="1"/>
    </xf>
    <xf numFmtId="0" fontId="42" fillId="0" borderId="0" xfId="3" applyFont="1" applyAlignment="1" applyProtection="1">
      <alignment horizontal="center" wrapText="1"/>
      <protection hidden="1"/>
    </xf>
    <xf numFmtId="0" fontId="14" fillId="0" borderId="0" xfId="0" applyFont="1" applyProtection="1">
      <protection hidden="1"/>
    </xf>
    <xf numFmtId="0" fontId="14" fillId="0" borderId="0" xfId="0" applyFont="1" applyAlignment="1" applyProtection="1">
      <alignment wrapText="1"/>
      <protection hidden="1"/>
    </xf>
    <xf numFmtId="0" fontId="13" fillId="0" borderId="0" xfId="0" applyFont="1" applyAlignment="1" applyProtection="1">
      <alignment horizontal="left" wrapText="1"/>
      <protection hidden="1"/>
    </xf>
    <xf numFmtId="0" fontId="13" fillId="0" borderId="0" xfId="0" applyFont="1" applyAlignment="1" applyProtection="1">
      <alignment horizontal="left"/>
      <protection hidden="1"/>
    </xf>
    <xf numFmtId="0" fontId="13" fillId="0" borderId="0" xfId="0" quotePrefix="1" applyFont="1" applyAlignment="1" applyProtection="1">
      <alignment horizontal="left"/>
      <protection hidden="1"/>
    </xf>
    <xf numFmtId="0" fontId="42" fillId="0" borderId="0" xfId="3" applyFont="1" applyAlignment="1" applyProtection="1">
      <alignment horizontal="center" vertical="top" wrapText="1"/>
      <protection hidden="1"/>
    </xf>
    <xf numFmtId="164" fontId="25" fillId="0" borderId="0" xfId="0" applyNumberFormat="1" applyFont="1" applyAlignment="1" applyProtection="1">
      <alignment horizontal="right"/>
      <protection hidden="1"/>
    </xf>
    <xf numFmtId="0" fontId="14" fillId="0" borderId="0" xfId="0" applyFont="1" applyAlignment="1" applyProtection="1">
      <alignment horizontal="left"/>
      <protection hidden="1"/>
    </xf>
    <xf numFmtId="49" fontId="65" fillId="0" borderId="0" xfId="0" applyNumberFormat="1" applyFont="1" applyAlignment="1" applyProtection="1">
      <alignment horizontal="right" vertical="center"/>
      <protection hidden="1"/>
    </xf>
    <xf numFmtId="0" fontId="29" fillId="0" borderId="2" xfId="5" applyFont="1" applyBorder="1" applyAlignment="1" applyProtection="1">
      <alignment horizontal="center" wrapText="1"/>
      <protection hidden="1"/>
    </xf>
    <xf numFmtId="0" fontId="1" fillId="0" borderId="0" xfId="5" applyAlignment="1" applyProtection="1">
      <alignment wrapText="1"/>
      <protection hidden="1"/>
    </xf>
    <xf numFmtId="0" fontId="19" fillId="0" borderId="0" xfId="5" applyFont="1" applyAlignment="1" applyProtection="1">
      <alignment wrapText="1"/>
      <protection hidden="1"/>
    </xf>
    <xf numFmtId="0" fontId="29" fillId="0" borderId="0" xfId="5" applyFont="1" applyAlignment="1" applyProtection="1">
      <alignment horizontal="center" wrapText="1"/>
      <protection hidden="1"/>
    </xf>
    <xf numFmtId="0" fontId="29" fillId="0" borderId="0" xfId="5" applyFont="1" applyAlignment="1" applyProtection="1">
      <alignment horizontal="center" vertical="center" wrapText="1"/>
      <protection hidden="1"/>
    </xf>
    <xf numFmtId="0" fontId="19" fillId="0" borderId="0" xfId="5" applyFont="1" applyAlignment="1" applyProtection="1">
      <alignment vertical="top" wrapText="1"/>
      <protection hidden="1"/>
    </xf>
    <xf numFmtId="0" fontId="39" fillId="0" borderId="0" xfId="5" applyFont="1" applyAlignment="1" applyProtection="1">
      <alignment vertical="top" wrapText="1"/>
      <protection hidden="1"/>
    </xf>
    <xf numFmtId="0" fontId="40" fillId="0" borderId="0" xfId="5" applyFont="1" applyAlignment="1" applyProtection="1">
      <alignment horizontal="left" wrapText="1"/>
      <protection hidden="1"/>
    </xf>
    <xf numFmtId="0" fontId="35" fillId="0" borderId="0" xfId="5" applyFont="1" applyAlignment="1" applyProtection="1">
      <alignment wrapText="1"/>
      <protection hidden="1"/>
    </xf>
    <xf numFmtId="0" fontId="29" fillId="0" borderId="0" xfId="5" applyFont="1" applyAlignment="1" applyProtection="1">
      <alignment horizontal="center"/>
      <protection hidden="1"/>
    </xf>
    <xf numFmtId="0" fontId="38" fillId="0" borderId="0" xfId="5" applyFont="1" applyAlignment="1" applyProtection="1">
      <alignment wrapText="1"/>
      <protection hidden="1"/>
    </xf>
    <xf numFmtId="49" fontId="34" fillId="0" borderId="0" xfId="6" applyNumberFormat="1" applyFont="1" applyFill="1" applyBorder="1" applyAlignment="1" applyProtection="1">
      <alignment horizontal="right" wrapText="1"/>
      <protection hidden="1"/>
    </xf>
    <xf numFmtId="0" fontId="34" fillId="0" borderId="0" xfId="0" applyFont="1" applyAlignment="1" applyProtection="1">
      <alignment horizontal="right" indent="1"/>
      <protection hidden="1"/>
    </xf>
    <xf numFmtId="169" fontId="34" fillId="0" borderId="10" xfId="6" applyNumberFormat="1" applyFont="1" applyBorder="1" applyProtection="1">
      <protection hidden="1"/>
    </xf>
    <xf numFmtId="165" fontId="34" fillId="0" borderId="10" xfId="6" applyNumberFormat="1" applyFont="1" applyFill="1" applyBorder="1" applyAlignment="1" applyProtection="1">
      <alignment horizontal="right"/>
      <protection hidden="1"/>
    </xf>
    <xf numFmtId="0" fontId="68" fillId="0" borderId="0" xfId="0" applyFont="1" applyAlignment="1" applyProtection="1">
      <alignment horizontal="right" indent="1"/>
      <protection hidden="1"/>
    </xf>
    <xf numFmtId="165" fontId="68" fillId="0" borderId="24" xfId="6" applyNumberFormat="1" applyFont="1" applyFill="1" applyBorder="1" applyAlignment="1" applyProtection="1">
      <alignment horizontal="right"/>
      <protection hidden="1"/>
    </xf>
    <xf numFmtId="0" fontId="69" fillId="0" borderId="0" xfId="0" applyFont="1" applyAlignment="1" applyProtection="1">
      <alignment horizontal="right" indent="1"/>
      <protection hidden="1"/>
    </xf>
    <xf numFmtId="165" fontId="69" fillId="0" borderId="10" xfId="6" applyNumberFormat="1" applyFont="1" applyFill="1" applyBorder="1" applyAlignment="1" applyProtection="1">
      <alignment horizontal="right"/>
      <protection hidden="1"/>
    </xf>
    <xf numFmtId="165" fontId="68" fillId="0" borderId="10" xfId="6" applyNumberFormat="1" applyFont="1" applyFill="1" applyBorder="1" applyAlignment="1" applyProtection="1">
      <alignment horizontal="right"/>
      <protection hidden="1"/>
    </xf>
    <xf numFmtId="169" fontId="34" fillId="0" borderId="10" xfId="6" applyNumberFormat="1" applyFont="1" applyFill="1" applyBorder="1" applyProtection="1">
      <protection hidden="1"/>
    </xf>
    <xf numFmtId="0" fontId="70" fillId="0" borderId="0" xfId="0" applyFont="1" applyAlignment="1" applyProtection="1">
      <alignment horizontal="right" indent="1"/>
      <protection hidden="1"/>
    </xf>
    <xf numFmtId="165" fontId="34" fillId="0" borderId="10" xfId="6" applyNumberFormat="1" applyFont="1" applyFill="1" applyBorder="1" applyProtection="1">
      <protection hidden="1"/>
    </xf>
    <xf numFmtId="165" fontId="34" fillId="0" borderId="10" xfId="6" applyNumberFormat="1" applyFont="1" applyBorder="1" applyProtection="1">
      <protection hidden="1"/>
    </xf>
    <xf numFmtId="0" fontId="35" fillId="2" borderId="0" xfId="0" applyFont="1" applyFill="1" applyAlignment="1" applyProtection="1">
      <alignment horizontal="left" wrapText="1"/>
      <protection hidden="1"/>
    </xf>
    <xf numFmtId="0" fontId="35" fillId="0" borderId="0" xfId="0" applyFont="1" applyAlignment="1" applyProtection="1">
      <alignment horizontal="left"/>
      <protection hidden="1"/>
    </xf>
    <xf numFmtId="0" fontId="18" fillId="0" borderId="0" xfId="0" applyFont="1" applyAlignment="1" applyProtection="1">
      <alignment horizontal="left"/>
      <protection hidden="1"/>
    </xf>
    <xf numFmtId="0" fontId="10" fillId="0" borderId="0" xfId="0" applyFont="1" applyAlignment="1" applyProtection="1">
      <alignment horizontal="left" wrapText="1"/>
      <protection hidden="1"/>
    </xf>
    <xf numFmtId="49" fontId="14" fillId="0" borderId="0" xfId="1" applyNumberFormat="1" applyFont="1" applyAlignment="1" applyProtection="1">
      <alignment horizontal="center" wrapText="1"/>
      <protection hidden="1"/>
    </xf>
    <xf numFmtId="0" fontId="15" fillId="0" borderId="0" xfId="4" applyProtection="1">
      <protection hidden="1"/>
    </xf>
    <xf numFmtId="0" fontId="29" fillId="0" borderId="0" xfId="5" applyFont="1" applyAlignment="1" applyProtection="1">
      <alignment horizontal="center" vertical="center"/>
      <protection hidden="1"/>
    </xf>
    <xf numFmtId="0" fontId="35" fillId="0" borderId="0" xfId="5" applyFont="1" applyAlignment="1" applyProtection="1">
      <alignment horizontal="left" vertical="top"/>
      <protection hidden="1"/>
    </xf>
    <xf numFmtId="0" fontId="19" fillId="0" borderId="0" xfId="5" applyFont="1" applyAlignment="1" applyProtection="1">
      <alignment vertical="center" wrapText="1"/>
      <protection hidden="1"/>
    </xf>
    <xf numFmtId="0" fontId="37" fillId="0" borderId="0" xfId="5" applyFont="1" applyAlignment="1" applyProtection="1">
      <alignment vertical="top" wrapText="1"/>
      <protection hidden="1"/>
    </xf>
    <xf numFmtId="0" fontId="45" fillId="0" borderId="0" xfId="5" applyFont="1" applyAlignment="1" applyProtection="1">
      <alignment horizontal="left" vertical="top"/>
      <protection hidden="1"/>
    </xf>
    <xf numFmtId="0" fontId="40" fillId="0" borderId="0" xfId="5" applyFont="1" applyAlignment="1" applyProtection="1">
      <alignment vertical="top" wrapText="1"/>
      <protection hidden="1"/>
    </xf>
    <xf numFmtId="0" fontId="19" fillId="0" borderId="0" xfId="5" applyFont="1" applyAlignment="1" applyProtection="1">
      <alignment horizontal="left" indent="4"/>
      <protection hidden="1"/>
    </xf>
    <xf numFmtId="0" fontId="1" fillId="0" borderId="0" xfId="5" applyProtection="1">
      <protection hidden="1"/>
    </xf>
    <xf numFmtId="0" fontId="66" fillId="0" borderId="0" xfId="5" applyFont="1" applyAlignment="1" applyProtection="1">
      <alignment wrapText="1"/>
      <protection hidden="1"/>
    </xf>
    <xf numFmtId="0" fontId="29" fillId="0" borderId="0" xfId="5" applyFont="1" applyAlignment="1" applyProtection="1">
      <alignment horizontal="center" vertical="top"/>
      <protection hidden="1"/>
    </xf>
    <xf numFmtId="0" fontId="19" fillId="0" borderId="0" xfId="5" applyFont="1" applyAlignment="1" applyProtection="1">
      <alignment horizontal="left" vertical="top" wrapText="1"/>
      <protection hidden="1"/>
    </xf>
    <xf numFmtId="0" fontId="19" fillId="0" borderId="0" xfId="3" applyNumberFormat="1" applyFont="1" applyAlignment="1" applyProtection="1">
      <alignment horizontal="left" vertical="top" wrapText="1"/>
      <protection hidden="1"/>
    </xf>
    <xf numFmtId="0" fontId="63" fillId="0" borderId="0" xfId="3" applyFont="1" applyBorder="1" applyAlignment="1" applyProtection="1">
      <alignment horizontal="center" vertical="center"/>
      <protection hidden="1"/>
    </xf>
    <xf numFmtId="0" fontId="42" fillId="0" borderId="0" xfId="3" applyFont="1" applyAlignment="1" applyProtection="1">
      <alignment horizontal="center" vertical="center" wrapText="1"/>
      <protection hidden="1"/>
    </xf>
    <xf numFmtId="0" fontId="64" fillId="0" borderId="0" xfId="0" applyFont="1" applyAlignment="1" applyProtection="1">
      <alignment horizontal="center"/>
      <protection hidden="1"/>
    </xf>
    <xf numFmtId="0" fontId="47" fillId="0" borderId="0" xfId="0" applyFont="1" applyAlignment="1" applyProtection="1">
      <alignment horizontal="left"/>
      <protection hidden="1"/>
    </xf>
    <xf numFmtId="0" fontId="46" fillId="0" borderId="0" xfId="0" applyFont="1" applyProtection="1">
      <protection hidden="1"/>
    </xf>
    <xf numFmtId="0" fontId="1" fillId="0" borderId="0" xfId="0" applyFont="1" applyAlignment="1" applyProtection="1">
      <alignment horizontal="center"/>
      <protection hidden="1"/>
    </xf>
    <xf numFmtId="0" fontId="19" fillId="0" borderId="0" xfId="0" applyFont="1" applyAlignment="1" applyProtection="1">
      <alignment horizontal="center"/>
      <protection hidden="1"/>
    </xf>
    <xf numFmtId="169" fontId="68" fillId="0" borderId="10" xfId="1" quotePrefix="1" applyNumberFormat="1" applyFont="1" applyBorder="1" applyProtection="1">
      <protection hidden="1"/>
    </xf>
    <xf numFmtId="169" fontId="69" fillId="0" borderId="10" xfId="1" quotePrefix="1" applyNumberFormat="1" applyFont="1" applyBorder="1" applyProtection="1">
      <protection hidden="1"/>
    </xf>
    <xf numFmtId="3" fontId="34" fillId="0" borderId="0" xfId="1" quotePrefix="1" applyNumberFormat="1" applyFont="1" applyProtection="1">
      <protection hidden="1"/>
    </xf>
    <xf numFmtId="169" fontId="68" fillId="0" borderId="10" xfId="6" quotePrefix="1" applyNumberFormat="1" applyFont="1" applyBorder="1" applyProtection="1">
      <protection hidden="1"/>
    </xf>
    <xf numFmtId="169" fontId="68" fillId="0" borderId="11" xfId="6" quotePrefix="1" applyNumberFormat="1" applyFont="1" applyBorder="1" applyProtection="1">
      <protection hidden="1"/>
    </xf>
    <xf numFmtId="169" fontId="69" fillId="0" borderId="10" xfId="6" quotePrefix="1" applyNumberFormat="1" applyFont="1" applyBorder="1" applyProtection="1">
      <protection hidden="1"/>
    </xf>
    <xf numFmtId="169" fontId="44" fillId="0" borderId="0" xfId="6" quotePrefix="1" applyNumberFormat="1" applyFont="1" applyBorder="1" applyProtection="1">
      <protection hidden="1"/>
    </xf>
    <xf numFmtId="0" fontId="0" fillId="0" borderId="22" xfId="0" applyBorder="1" applyProtection="1">
      <protection hidden="1"/>
    </xf>
    <xf numFmtId="165" fontId="68" fillId="0" borderId="10" xfId="6" quotePrefix="1" applyNumberFormat="1" applyFont="1" applyBorder="1" applyProtection="1">
      <protection hidden="1"/>
    </xf>
    <xf numFmtId="165" fontId="69" fillId="0" borderId="10" xfId="6" quotePrefix="1" applyNumberFormat="1" applyFont="1" applyBorder="1" applyProtection="1">
      <protection hidden="1"/>
    </xf>
    <xf numFmtId="165" fontId="1" fillId="0" borderId="22" xfId="6" applyNumberFormat="1" applyBorder="1" applyProtection="1">
      <protection hidden="1"/>
    </xf>
    <xf numFmtId="165" fontId="54" fillId="0" borderId="0" xfId="6" quotePrefix="1" applyNumberFormat="1" applyFont="1" applyBorder="1" applyProtection="1">
      <protection hidden="1"/>
    </xf>
    <xf numFmtId="165" fontId="1" fillId="0" borderId="0" xfId="6" applyNumberFormat="1" applyBorder="1" applyProtection="1">
      <protection hidden="1"/>
    </xf>
    <xf numFmtId="0" fontId="1" fillId="2" borderId="0" xfId="0" applyFont="1" applyFill="1" applyProtection="1">
      <protection hidden="1"/>
    </xf>
    <xf numFmtId="0" fontId="1" fillId="2" borderId="0" xfId="0" applyFont="1" applyFill="1" applyAlignment="1" applyProtection="1">
      <alignment wrapText="1"/>
      <protection hidden="1"/>
    </xf>
    <xf numFmtId="0" fontId="1" fillId="2" borderId="2" xfId="0" applyFont="1" applyFill="1" applyBorder="1" applyProtection="1">
      <protection hidden="1"/>
    </xf>
    <xf numFmtId="0" fontId="1" fillId="2" borderId="0" xfId="0" applyFont="1" applyFill="1" applyAlignment="1" applyProtection="1">
      <alignment horizontal="right"/>
      <protection hidden="1"/>
    </xf>
    <xf numFmtId="49" fontId="16" fillId="0" borderId="0" xfId="1" applyNumberFormat="1" applyFont="1" applyBorder="1" applyAlignment="1" applyProtection="1">
      <alignment horizontal="center" wrapText="1"/>
      <protection hidden="1"/>
    </xf>
    <xf numFmtId="0" fontId="35" fillId="0" borderId="0" xfId="0" applyFont="1" applyAlignment="1" applyProtection="1">
      <alignment horizontal="right"/>
      <protection hidden="1"/>
    </xf>
    <xf numFmtId="168" fontId="13" fillId="0" borderId="6" xfId="2" applyNumberFormat="1" applyFont="1" applyFill="1" applyBorder="1" applyProtection="1">
      <protection hidden="1"/>
    </xf>
    <xf numFmtId="168" fontId="13" fillId="0" borderId="7" xfId="2" applyNumberFormat="1" applyFont="1" applyFill="1" applyBorder="1" applyProtection="1">
      <protection hidden="1"/>
    </xf>
    <xf numFmtId="168" fontId="13" fillId="0" borderId="8" xfId="2" applyNumberFormat="1" applyFont="1" applyFill="1" applyBorder="1" applyProtection="1">
      <protection hidden="1"/>
    </xf>
    <xf numFmtId="168" fontId="13" fillId="0" borderId="9" xfId="2" applyNumberFormat="1" applyFont="1" applyFill="1" applyBorder="1" applyProtection="1">
      <protection hidden="1"/>
    </xf>
    <xf numFmtId="168" fontId="13" fillId="0" borderId="10" xfId="2" applyNumberFormat="1" applyFont="1" applyFill="1" applyBorder="1" applyProtection="1">
      <protection hidden="1"/>
    </xf>
    <xf numFmtId="168" fontId="13" fillId="0" borderId="11" xfId="2" applyNumberFormat="1" applyFont="1" applyFill="1" applyBorder="1" applyProtection="1">
      <protection hidden="1"/>
    </xf>
    <xf numFmtId="168" fontId="13" fillId="0" borderId="12" xfId="2" applyNumberFormat="1" applyFont="1" applyFill="1" applyBorder="1" applyProtection="1">
      <protection hidden="1"/>
    </xf>
    <xf numFmtId="168" fontId="13" fillId="0" borderId="13" xfId="2" applyNumberFormat="1" applyFont="1" applyFill="1" applyBorder="1" applyProtection="1">
      <protection hidden="1"/>
    </xf>
    <xf numFmtId="168" fontId="13" fillId="0" borderId="14" xfId="2" applyNumberFormat="1" applyFont="1" applyFill="1" applyBorder="1" applyProtection="1">
      <protection hidden="1"/>
    </xf>
    <xf numFmtId="165" fontId="13" fillId="0" borderId="21" xfId="6" applyNumberFormat="1" applyFont="1" applyFill="1" applyBorder="1" applyAlignment="1" applyProtection="1">
      <alignment horizontal="right" wrapText="1"/>
      <protection hidden="1"/>
    </xf>
    <xf numFmtId="166" fontId="13" fillId="0" borderId="0" xfId="1" applyNumberFormat="1" applyFont="1" applyProtection="1">
      <protection hidden="1"/>
    </xf>
    <xf numFmtId="168" fontId="13" fillId="0" borderId="6" xfId="2" applyNumberFormat="1" applyFont="1" applyBorder="1" applyProtection="1">
      <protection hidden="1"/>
    </xf>
    <xf numFmtId="168" fontId="13" fillId="0" borderId="7" xfId="2" applyNumberFormat="1" applyFont="1" applyBorder="1" applyProtection="1">
      <protection hidden="1"/>
    </xf>
    <xf numFmtId="168" fontId="13" fillId="0" borderId="15" xfId="2" applyNumberFormat="1" applyFont="1" applyBorder="1" applyProtection="1">
      <protection hidden="1"/>
    </xf>
    <xf numFmtId="168" fontId="13" fillId="0" borderId="9" xfId="2" applyNumberFormat="1" applyFont="1" applyBorder="1" applyProtection="1">
      <protection hidden="1"/>
    </xf>
    <xf numFmtId="168" fontId="13" fillId="0" borderId="10" xfId="2" applyNumberFormat="1" applyFont="1" applyBorder="1" applyProtection="1">
      <protection hidden="1"/>
    </xf>
    <xf numFmtId="168" fontId="13" fillId="0" borderId="16" xfId="2" applyNumberFormat="1" applyFont="1" applyBorder="1" applyProtection="1">
      <protection hidden="1"/>
    </xf>
    <xf numFmtId="168" fontId="13" fillId="0" borderId="17" xfId="2" applyNumberFormat="1" applyFont="1" applyFill="1" applyBorder="1" applyProtection="1">
      <protection hidden="1"/>
    </xf>
    <xf numFmtId="0" fontId="24" fillId="0" borderId="0" xfId="0" applyFont="1" applyAlignment="1" applyProtection="1">
      <alignment horizontal="right"/>
      <protection hidden="1"/>
    </xf>
    <xf numFmtId="0" fontId="1" fillId="0" borderId="1" xfId="0" applyFont="1" applyBorder="1" applyAlignment="1" applyProtection="1">
      <alignment horizontal="center"/>
      <protection hidden="1"/>
    </xf>
    <xf numFmtId="164" fontId="31" fillId="0" borderId="0" xfId="0" applyNumberFormat="1" applyFont="1" applyProtection="1">
      <protection hidden="1"/>
    </xf>
    <xf numFmtId="43" fontId="1" fillId="0" borderId="0" xfId="1" applyFont="1" applyProtection="1">
      <protection hidden="1"/>
    </xf>
    <xf numFmtId="166" fontId="31" fillId="0" borderId="0" xfId="1" applyNumberFormat="1" applyFont="1" applyBorder="1" applyProtection="1">
      <protection hidden="1"/>
    </xf>
    <xf numFmtId="9" fontId="13" fillId="0" borderId="0" xfId="6" applyFont="1" applyFill="1" applyBorder="1" applyAlignment="1" applyProtection="1">
      <alignment horizontal="right" wrapText="1"/>
      <protection hidden="1"/>
    </xf>
    <xf numFmtId="168" fontId="13" fillId="0" borderId="12" xfId="2" applyNumberFormat="1" applyFont="1" applyBorder="1" applyProtection="1">
      <protection hidden="1"/>
    </xf>
    <xf numFmtId="168" fontId="13" fillId="0" borderId="13" xfId="2" applyNumberFormat="1" applyFont="1" applyBorder="1" applyProtection="1">
      <protection hidden="1"/>
    </xf>
    <xf numFmtId="168" fontId="13" fillId="0" borderId="17" xfId="2" applyNumberFormat="1" applyFont="1" applyBorder="1" applyProtection="1">
      <protection hidden="1"/>
    </xf>
    <xf numFmtId="168" fontId="31" fillId="0" borderId="18" xfId="2" applyNumberFormat="1" applyFont="1" applyBorder="1" applyProtection="1">
      <protection hidden="1"/>
    </xf>
    <xf numFmtId="165" fontId="31" fillId="0" borderId="3" xfId="6" applyNumberFormat="1" applyFont="1" applyBorder="1" applyProtection="1">
      <protection hidden="1"/>
    </xf>
    <xf numFmtId="165" fontId="31" fillId="0" borderId="4" xfId="6" applyNumberFormat="1" applyFont="1" applyBorder="1" applyProtection="1">
      <protection hidden="1"/>
    </xf>
    <xf numFmtId="165" fontId="31" fillId="0" borderId="18" xfId="6" applyNumberFormat="1" applyFont="1" applyBorder="1" applyProtection="1">
      <protection hidden="1"/>
    </xf>
    <xf numFmtId="165" fontId="13" fillId="0" borderId="6" xfId="6" applyNumberFormat="1" applyFont="1" applyBorder="1" applyProtection="1">
      <protection hidden="1"/>
    </xf>
    <xf numFmtId="165" fontId="13" fillId="0" borderId="7" xfId="6" applyNumberFormat="1" applyFont="1" applyBorder="1" applyProtection="1">
      <protection hidden="1"/>
    </xf>
    <xf numFmtId="165" fontId="13" fillId="0" borderId="15" xfId="6" applyNumberFormat="1" applyFont="1" applyBorder="1" applyProtection="1">
      <protection hidden="1"/>
    </xf>
    <xf numFmtId="165" fontId="13" fillId="0" borderId="9" xfId="6" applyNumberFormat="1" applyFont="1" applyBorder="1" applyProtection="1">
      <protection hidden="1"/>
    </xf>
    <xf numFmtId="165" fontId="13" fillId="0" borderId="10" xfId="6" applyNumberFormat="1" applyFont="1" applyBorder="1" applyProtection="1">
      <protection hidden="1"/>
    </xf>
    <xf numFmtId="165" fontId="13" fillId="0" borderId="16" xfId="6" applyNumberFormat="1" applyFont="1" applyBorder="1" applyProtection="1">
      <protection hidden="1"/>
    </xf>
    <xf numFmtId="165" fontId="13" fillId="0" borderId="12" xfId="6" applyNumberFormat="1" applyFont="1" applyBorder="1" applyProtection="1">
      <protection hidden="1"/>
    </xf>
    <xf numFmtId="165" fontId="13" fillId="0" borderId="13" xfId="6" applyNumberFormat="1" applyFont="1" applyBorder="1" applyProtection="1">
      <protection hidden="1"/>
    </xf>
    <xf numFmtId="165" fontId="13" fillId="0" borderId="17" xfId="6" applyNumberFormat="1" applyFont="1" applyBorder="1" applyProtection="1">
      <protection hidden="1"/>
    </xf>
    <xf numFmtId="165" fontId="13" fillId="0" borderId="6" xfId="6" applyNumberFormat="1" applyFont="1" applyFill="1" applyBorder="1" applyProtection="1">
      <protection hidden="1"/>
    </xf>
    <xf numFmtId="165" fontId="13" fillId="0" borderId="7" xfId="6" applyNumberFormat="1" applyFont="1" applyFill="1" applyBorder="1" applyProtection="1">
      <protection hidden="1"/>
    </xf>
    <xf numFmtId="165" fontId="13" fillId="0" borderId="15" xfId="6" applyNumberFormat="1" applyFont="1" applyFill="1" applyBorder="1" applyProtection="1">
      <protection hidden="1"/>
    </xf>
    <xf numFmtId="165" fontId="13" fillId="0" borderId="9" xfId="6" applyNumberFormat="1" applyFont="1" applyFill="1" applyBorder="1" applyProtection="1">
      <protection hidden="1"/>
    </xf>
    <xf numFmtId="165" fontId="13" fillId="0" borderId="10" xfId="6" applyNumberFormat="1" applyFont="1" applyFill="1" applyBorder="1" applyProtection="1">
      <protection hidden="1"/>
    </xf>
    <xf numFmtId="165" fontId="13" fillId="0" borderId="16" xfId="6" applyNumberFormat="1" applyFont="1" applyFill="1" applyBorder="1" applyProtection="1">
      <protection hidden="1"/>
    </xf>
    <xf numFmtId="165" fontId="13" fillId="0" borderId="12" xfId="6" applyNumberFormat="1" applyFont="1" applyFill="1" applyBorder="1" applyProtection="1">
      <protection hidden="1"/>
    </xf>
    <xf numFmtId="165" fontId="13" fillId="0" borderId="13" xfId="6" applyNumberFormat="1" applyFont="1" applyFill="1" applyBorder="1" applyProtection="1">
      <protection hidden="1"/>
    </xf>
    <xf numFmtId="165" fontId="13" fillId="0" borderId="17" xfId="6" applyNumberFormat="1" applyFont="1" applyFill="1" applyBorder="1" applyProtection="1">
      <protection hidden="1"/>
    </xf>
    <xf numFmtId="0" fontId="19" fillId="0" borderId="0" xfId="0" applyFont="1" applyAlignment="1" applyProtection="1">
      <alignment vertical="center"/>
      <protection hidden="1"/>
    </xf>
    <xf numFmtId="0" fontId="35" fillId="0" borderId="0" xfId="0" applyFont="1" applyAlignment="1" applyProtection="1">
      <alignment horizontal="left" vertical="center"/>
      <protection hidden="1"/>
    </xf>
    <xf numFmtId="0" fontId="13" fillId="0" borderId="0" xfId="0" applyFont="1" applyAlignment="1" applyProtection="1">
      <alignment wrapText="1"/>
      <protection hidden="1"/>
    </xf>
    <xf numFmtId="0" fontId="14" fillId="0" borderId="0" xfId="0" applyFont="1" applyAlignment="1" applyProtection="1">
      <alignment horizontal="left" vertical="top"/>
      <protection hidden="1"/>
    </xf>
    <xf numFmtId="0" fontId="13" fillId="0" borderId="0" xfId="0" applyFont="1" applyAlignment="1" applyProtection="1">
      <alignment horizontal="left" indent="12"/>
      <protection hidden="1"/>
    </xf>
    <xf numFmtId="0" fontId="13" fillId="0" borderId="0" xfId="0" applyFont="1" applyAlignment="1" applyProtection="1">
      <alignment horizontal="center"/>
      <protection hidden="1"/>
    </xf>
    <xf numFmtId="0" fontId="13" fillId="0" borderId="0" xfId="0" applyFont="1" applyAlignment="1" applyProtection="1">
      <alignment horizontal="left" vertical="top" wrapText="1"/>
      <protection hidden="1"/>
    </xf>
    <xf numFmtId="0" fontId="14" fillId="0" borderId="0" xfId="0" applyFont="1" applyAlignment="1" applyProtection="1">
      <alignment vertical="top" wrapText="1"/>
      <protection hidden="1"/>
    </xf>
    <xf numFmtId="0" fontId="13" fillId="0" borderId="0" xfId="0" applyFont="1" applyAlignment="1" applyProtection="1">
      <alignment horizontal="left" indent="2"/>
      <protection hidden="1"/>
    </xf>
    <xf numFmtId="0" fontId="14" fillId="0" borderId="0" xfId="0" applyFont="1" applyAlignment="1" applyProtection="1">
      <alignment vertical="top"/>
      <protection hidden="1"/>
    </xf>
    <xf numFmtId="0" fontId="13" fillId="0" borderId="0" xfId="0" applyFont="1" applyAlignment="1" applyProtection="1">
      <alignment horizontal="left" indent="4"/>
      <protection hidden="1"/>
    </xf>
    <xf numFmtId="0" fontId="13" fillId="0" borderId="0" xfId="0" applyFont="1" applyAlignment="1" applyProtection="1">
      <alignment horizontal="left" indent="3"/>
      <protection hidden="1"/>
    </xf>
    <xf numFmtId="0" fontId="67" fillId="0" borderId="0" xfId="4" applyFont="1" applyAlignment="1" applyProtection="1">
      <alignment horizontal="center"/>
      <protection hidden="1"/>
    </xf>
    <xf numFmtId="0" fontId="43" fillId="0" borderId="0" xfId="0" applyFont="1" applyAlignment="1" applyProtection="1">
      <alignment horizontal="center"/>
      <protection hidden="1"/>
    </xf>
    <xf numFmtId="0" fontId="59"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6" fillId="0" borderId="0" xfId="0" applyFont="1" applyAlignment="1" applyProtection="1">
      <alignment horizontal="center"/>
      <protection hidden="1"/>
    </xf>
    <xf numFmtId="170" fontId="8" fillId="0" borderId="0" xfId="0" applyNumberFormat="1" applyFont="1" applyAlignment="1" applyProtection="1">
      <alignment horizontal="center"/>
      <protection hidden="1"/>
    </xf>
    <xf numFmtId="0" fontId="28" fillId="0" borderId="0" xfId="0" applyFont="1" applyAlignment="1" applyProtection="1">
      <alignment horizontal="center"/>
      <protection hidden="1"/>
    </xf>
    <xf numFmtId="49" fontId="58" fillId="0" borderId="0" xfId="0" applyNumberFormat="1" applyFont="1" applyAlignment="1" applyProtection="1">
      <alignment horizontal="center"/>
      <protection hidden="1"/>
    </xf>
    <xf numFmtId="0" fontId="41" fillId="0" borderId="0" xfId="0" applyFont="1" applyAlignment="1" applyProtection="1">
      <alignment horizontal="center" wrapText="1"/>
      <protection hidden="1"/>
    </xf>
    <xf numFmtId="0" fontId="60" fillId="0" borderId="0" xfId="4" applyFont="1" applyAlignment="1" applyProtection="1">
      <alignment horizontal="center" vertical="center" wrapText="1"/>
      <protection hidden="1"/>
    </xf>
    <xf numFmtId="0" fontId="13" fillId="2" borderId="0" xfId="0" applyFont="1" applyFill="1" applyAlignment="1" applyProtection="1">
      <alignment horizontal="left" wrapText="1"/>
      <protection hidden="1"/>
    </xf>
    <xf numFmtId="0" fontId="30" fillId="2" borderId="0" xfId="0" applyFont="1" applyFill="1" applyAlignment="1" applyProtection="1">
      <alignment horizontal="center"/>
      <protection hidden="1"/>
    </xf>
    <xf numFmtId="0" fontId="11" fillId="2" borderId="0" xfId="0" applyFont="1" applyFill="1" applyAlignment="1" applyProtection="1">
      <alignment horizontal="center"/>
      <protection hidden="1"/>
    </xf>
    <xf numFmtId="0" fontId="10" fillId="2" borderId="0" xfId="0" applyFont="1" applyFill="1" applyAlignment="1" applyProtection="1">
      <alignment horizontal="center"/>
      <protection hidden="1"/>
    </xf>
    <xf numFmtId="0" fontId="35" fillId="2" borderId="0" xfId="0" applyFont="1" applyFill="1" applyAlignment="1" applyProtection="1">
      <alignment horizontal="left" wrapText="1"/>
      <protection hidden="1"/>
    </xf>
    <xf numFmtId="0" fontId="29" fillId="2" borderId="0" xfId="0" applyFont="1" applyFill="1" applyAlignment="1" applyProtection="1">
      <alignment horizontal="center"/>
      <protection hidden="1"/>
    </xf>
    <xf numFmtId="0" fontId="19" fillId="0" borderId="0" xfId="0" applyFont="1" applyAlignment="1" applyProtection="1">
      <alignment horizontal="center" vertical="top" wrapText="1"/>
      <protection hidden="1"/>
    </xf>
    <xf numFmtId="0" fontId="0" fillId="0" borderId="0" xfId="0" applyAlignment="1" applyProtection="1">
      <alignment horizontal="center" vertical="top" wrapText="1"/>
      <protection hidden="1"/>
    </xf>
    <xf numFmtId="0" fontId="42" fillId="0" borderId="0" xfId="3" applyFont="1" applyAlignment="1" applyProtection="1">
      <alignment horizontal="center"/>
      <protection hidden="1"/>
    </xf>
    <xf numFmtId="0" fontId="66" fillId="0" borderId="0" xfId="0" applyFont="1" applyAlignment="1" applyProtection="1">
      <alignment horizontal="center"/>
      <protection hidden="1"/>
    </xf>
    <xf numFmtId="0" fontId="47" fillId="0" borderId="2" xfId="0" applyFont="1" applyBorder="1" applyAlignment="1" applyProtection="1">
      <alignment horizontal="center"/>
      <protection hidden="1"/>
    </xf>
    <xf numFmtId="0" fontId="38" fillId="0" borderId="0" xfId="0" applyFont="1" applyAlignment="1" applyProtection="1">
      <alignment horizontal="left" vertical="top" wrapText="1"/>
      <protection hidden="1"/>
    </xf>
    <xf numFmtId="0" fontId="38" fillId="0" borderId="0" xfId="0" applyFont="1" applyAlignment="1" applyProtection="1">
      <alignment horizontal="center" vertical="top" wrapText="1"/>
      <protection hidden="1"/>
    </xf>
    <xf numFmtId="0" fontId="35" fillId="0" borderId="0" xfId="0" applyFont="1" applyAlignment="1" applyProtection="1">
      <alignment horizontal="left"/>
      <protection hidden="1"/>
    </xf>
    <xf numFmtId="0" fontId="49" fillId="0" borderId="0" xfId="0" applyFont="1" applyAlignment="1" applyProtection="1">
      <alignment horizontal="left"/>
      <protection hidden="1"/>
    </xf>
    <xf numFmtId="0" fontId="18" fillId="0" borderId="0" xfId="0" applyFont="1" applyAlignment="1" applyProtection="1">
      <alignment horizontal="left"/>
      <protection hidden="1"/>
    </xf>
    <xf numFmtId="0" fontId="10" fillId="0" borderId="0" xfId="0" applyFont="1" applyAlignment="1" applyProtection="1">
      <alignment horizontal="left" vertical="top" wrapText="1"/>
      <protection hidden="1"/>
    </xf>
    <xf numFmtId="0" fontId="10" fillId="0" borderId="0" xfId="0" applyFont="1" applyAlignment="1" applyProtection="1">
      <alignment horizontal="left" wrapText="1"/>
      <protection hidden="1"/>
    </xf>
    <xf numFmtId="0" fontId="30" fillId="0" borderId="0" xfId="0" applyFont="1" applyAlignment="1" applyProtection="1">
      <alignment horizontal="left"/>
      <protection hidden="1"/>
    </xf>
    <xf numFmtId="0" fontId="17" fillId="0" borderId="0" xfId="0" applyFont="1" applyAlignment="1" applyProtection="1">
      <alignment horizontal="center"/>
      <protection hidden="1"/>
    </xf>
    <xf numFmtId="49" fontId="14" fillId="0" borderId="0" xfId="1" applyNumberFormat="1" applyFont="1" applyAlignment="1" applyProtection="1">
      <alignment horizontal="center" wrapText="1"/>
      <protection hidden="1"/>
    </xf>
    <xf numFmtId="49" fontId="14" fillId="0" borderId="2" xfId="1" applyNumberFormat="1" applyFont="1" applyBorder="1" applyAlignment="1" applyProtection="1">
      <alignment horizontal="center" wrapText="1"/>
      <protection hidden="1"/>
    </xf>
    <xf numFmtId="0" fontId="30" fillId="0" borderId="0" xfId="0" applyFont="1" applyAlignment="1" applyProtection="1">
      <alignment horizontal="left" wrapText="1"/>
      <protection hidden="1"/>
    </xf>
    <xf numFmtId="0" fontId="24" fillId="0" borderId="2" xfId="0" applyFont="1" applyBorder="1" applyAlignment="1" applyProtection="1">
      <alignment horizontal="left"/>
      <protection hidden="1"/>
    </xf>
    <xf numFmtId="0" fontId="35" fillId="0" borderId="0" xfId="0" applyFont="1" applyAlignment="1" applyProtection="1">
      <alignment horizontal="left" vertical="center"/>
      <protection hidden="1"/>
    </xf>
    <xf numFmtId="0" fontId="14" fillId="0" borderId="0" xfId="0" applyFont="1" applyAlignment="1" applyProtection="1">
      <alignment horizontal="left" wrapText="1"/>
      <protection hidden="1"/>
    </xf>
  </cellXfs>
  <cellStyles count="7">
    <cellStyle name="Comma" xfId="1" builtinId="3"/>
    <cellStyle name="Currency" xfId="2" builtinId="4"/>
    <cellStyle name="Hyperlink" xfId="3" builtinId="8"/>
    <cellStyle name="Normal" xfId="0" builtinId="0"/>
    <cellStyle name="Normal 2" xfId="4" xr:uid="{00000000-0005-0000-0000-000004000000}"/>
    <cellStyle name="Normal 2 2" xfId="5" xr:uid="{00000000-0005-0000-0000-000005000000}"/>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15071957803487"/>
          <c:y val="0.19512195121951201"/>
          <c:w val="0.82198131204773039"/>
          <c:h val="0.72560975609756095"/>
        </c:manualLayout>
      </c:layout>
      <c:lineChart>
        <c:grouping val="standard"/>
        <c:varyColors val="0"/>
        <c:ser>
          <c:idx val="0"/>
          <c:order val="0"/>
          <c:tx>
            <c:strRef>
              <c:f>'REV AID TRENDS'!$B$14:$C$14</c:f>
              <c:strCache>
                <c:ptCount val="2"/>
                <c:pt idx="1">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'REV AID TRENDS'!$D$13:$H$13</c:f>
              <c:strCache>
                <c:ptCount val="5"/>
                <c:pt idx="0">
                  <c:v>2015-2016</c:v>
                </c:pt>
                <c:pt idx="1">
                  <c:v>2016-2017</c:v>
                </c:pt>
                <c:pt idx="2">
                  <c:v>2017-2018</c:v>
                </c:pt>
                <c:pt idx="3">
                  <c:v>2018-2019</c:v>
                </c:pt>
                <c:pt idx="4">
                  <c:v>2019-2020</c:v>
                </c:pt>
              </c:strCache>
            </c:strRef>
          </c:cat>
          <c:val>
            <c:numRef>
              <c:f>'REV AID TRENDS'!$D$14:$H$14</c:f>
              <c:numCache>
                <c:formatCode>"$"#,##0</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0-FA48-4E6F-A7F5-28AD6D0616CB}"/>
            </c:ext>
          </c:extLst>
        </c:ser>
        <c:ser>
          <c:idx val="1"/>
          <c:order val="1"/>
          <c:tx>
            <c:strRef>
              <c:f>'REV AID TRENDS'!$B$15:$C$15</c:f>
              <c:strCache>
                <c:ptCount val="2"/>
                <c:pt idx="1">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'REV AID TRENDS'!$D$13:$H$13</c:f>
              <c:strCache>
                <c:ptCount val="5"/>
                <c:pt idx="0">
                  <c:v>2015-2016</c:v>
                </c:pt>
                <c:pt idx="1">
                  <c:v>2016-2017</c:v>
                </c:pt>
                <c:pt idx="2">
                  <c:v>2017-2018</c:v>
                </c:pt>
                <c:pt idx="3">
                  <c:v>2018-2019</c:v>
                </c:pt>
                <c:pt idx="4">
                  <c:v>2019-2020</c:v>
                </c:pt>
              </c:strCache>
            </c:strRef>
          </c:cat>
          <c:val>
            <c:numRef>
              <c:f>'REV AID TRENDS'!$D$15:$H$15</c:f>
              <c:numCache>
                <c:formatCode>"$"#,##0</c:formatCode>
                <c:ptCount val="5"/>
                <c:pt idx="0">
                  <c:v>25742</c:v>
                </c:pt>
                <c:pt idx="1">
                  <c:v>26650</c:v>
                </c:pt>
                <c:pt idx="2">
                  <c:v>27566</c:v>
                </c:pt>
                <c:pt idx="3">
                  <c:v>28415</c:v>
                </c:pt>
                <c:pt idx="4">
                  <c:v>29700</c:v>
                </c:pt>
              </c:numCache>
            </c:numRef>
          </c:val>
          <c:smooth val="0"/>
          <c:extLst>
            <c:ext xmlns:c16="http://schemas.microsoft.com/office/drawing/2014/chart" uri="{C3380CC4-5D6E-409C-BE32-E72D297353CC}">
              <c16:uniqueId val="{00000001-FA48-4E6F-A7F5-28AD6D0616CB}"/>
            </c:ext>
          </c:extLst>
        </c:ser>
        <c:ser>
          <c:idx val="2"/>
          <c:order val="2"/>
          <c:tx>
            <c:strRef>
              <c:f>'REV AID TRENDS'!$B$16:$C$16</c:f>
              <c:strCache>
                <c:ptCount val="2"/>
                <c:pt idx="1">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'REV AID TRENDS'!$D$13:$H$13</c:f>
              <c:strCache>
                <c:ptCount val="5"/>
                <c:pt idx="0">
                  <c:v>2015-2016</c:v>
                </c:pt>
                <c:pt idx="1">
                  <c:v>2016-2017</c:v>
                </c:pt>
                <c:pt idx="2">
                  <c:v>2017-2018</c:v>
                </c:pt>
                <c:pt idx="3">
                  <c:v>2018-2019</c:v>
                </c:pt>
                <c:pt idx="4">
                  <c:v>2019-2020</c:v>
                </c:pt>
              </c:strCache>
            </c:strRef>
          </c:cat>
          <c:val>
            <c:numRef>
              <c:f>'REV AID TRENDS'!$D$16:$H$16</c:f>
              <c:numCache>
                <c:formatCode>"$"#,##0</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2-FA48-4E6F-A7F5-28AD6D0616CB}"/>
            </c:ext>
          </c:extLst>
        </c:ser>
        <c:dLbls>
          <c:showLegendKey val="0"/>
          <c:showVal val="0"/>
          <c:showCatName val="0"/>
          <c:showSerName val="0"/>
          <c:showPercent val="0"/>
          <c:showBubbleSize val="0"/>
        </c:dLbls>
        <c:marker val="1"/>
        <c:smooth val="0"/>
        <c:axId val="818486688"/>
        <c:axId val="818485512"/>
      </c:lineChart>
      <c:catAx>
        <c:axId val="818486688"/>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5512"/>
        <c:crosses val="max"/>
        <c:auto val="1"/>
        <c:lblAlgn val="ctr"/>
        <c:lblOffset val="100"/>
        <c:tickLblSkip val="1"/>
        <c:tickMarkSkip val="1"/>
        <c:noMultiLvlLbl val="0"/>
      </c:catAx>
      <c:valAx>
        <c:axId val="818485512"/>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8486688"/>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08056872037893E-2"/>
          <c:y val="0.19277165136616201"/>
          <c:w val="0.90521327014218"/>
          <c:h val="0.72891780672829998"/>
        </c:manualLayout>
      </c:layout>
      <c:lineChart>
        <c:grouping val="standard"/>
        <c:varyColors val="0"/>
        <c:ser>
          <c:idx val="0"/>
          <c:order val="0"/>
          <c:tx>
            <c:strRef>
              <c:f>'RESOURCE EXP TRENDS'!$C$13</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'RESOURCE EXP TRENDS'!$D$12:$H$12</c:f>
              <c:strCache>
                <c:ptCount val="5"/>
                <c:pt idx="0">
                  <c:v>2014-2015</c:v>
                </c:pt>
                <c:pt idx="1">
                  <c:v>2015-2016</c:v>
                </c:pt>
                <c:pt idx="2">
                  <c:v>2016-2017</c:v>
                </c:pt>
                <c:pt idx="3">
                  <c:v>2017-2018</c:v>
                </c:pt>
                <c:pt idx="4">
                  <c:v>2018-2019</c:v>
                </c:pt>
              </c:strCache>
            </c:strRef>
          </c:cat>
          <c:val>
            <c:numRef>
              <c:f>'RESOURCE EXP TRENDS'!$D$13:$H$13</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0-AF49-437F-A3A5-B3C3E58A9BFD}"/>
            </c:ext>
          </c:extLst>
        </c:ser>
        <c:ser>
          <c:idx val="1"/>
          <c:order val="1"/>
          <c:tx>
            <c:strRef>
              <c:f>'RESOURCE EXP TRENDS'!$C$14</c:f>
              <c:strCache>
                <c:ptCount val="1"/>
                <c:pt idx="0">
                  <c:v>WEST MEDIAN</c:v>
                </c:pt>
              </c:strCache>
            </c:strRef>
          </c:tx>
          <c:spPr>
            <a:ln w="25400">
              <a:solidFill>
                <a:srgbClr val="DD0806"/>
              </a:solidFill>
              <a:prstDash val="solid"/>
            </a:ln>
          </c:spPr>
          <c:marker>
            <c:symbol val="circle"/>
            <c:size val="3"/>
            <c:spPr>
              <a:solidFill>
                <a:srgbClr val="FF0000"/>
              </a:solidFill>
              <a:ln>
                <a:solidFill>
                  <a:srgbClr val="DD0806"/>
                </a:solidFill>
                <a:prstDash val="solid"/>
              </a:ln>
            </c:spPr>
          </c:marker>
          <c:cat>
            <c:strRef>
              <c:f>'RESOURCE EXP TRENDS'!$D$12:$H$12</c:f>
              <c:strCache>
                <c:ptCount val="5"/>
                <c:pt idx="0">
                  <c:v>2014-2015</c:v>
                </c:pt>
                <c:pt idx="1">
                  <c:v>2015-2016</c:v>
                </c:pt>
                <c:pt idx="2">
                  <c:v>2016-2017</c:v>
                </c:pt>
                <c:pt idx="3">
                  <c:v>2017-2018</c:v>
                </c:pt>
                <c:pt idx="4">
                  <c:v>2018-2019</c:v>
                </c:pt>
              </c:strCache>
            </c:strRef>
          </c:cat>
          <c:val>
            <c:numRef>
              <c:f>'RESOURCE EXP TRENDS'!$D$14:$H$14</c:f>
              <c:numCache>
                <c:formatCode>0.0%</c:formatCode>
                <c:ptCount val="5"/>
                <c:pt idx="0">
                  <c:v>0.37286465490100301</c:v>
                </c:pt>
                <c:pt idx="1">
                  <c:v>0.38151841304380452</c:v>
                </c:pt>
                <c:pt idx="2">
                  <c:v>0.40130889848897799</c:v>
                </c:pt>
                <c:pt idx="3">
                  <c:v>0.41833687061283753</c:v>
                </c:pt>
                <c:pt idx="4">
                  <c:v>0.42828267803319953</c:v>
                </c:pt>
              </c:numCache>
            </c:numRef>
          </c:val>
          <c:smooth val="0"/>
          <c:extLst>
            <c:ext xmlns:c16="http://schemas.microsoft.com/office/drawing/2014/chart" uri="{C3380CC4-5D6E-409C-BE32-E72D297353CC}">
              <c16:uniqueId val="{00000001-AF49-437F-A3A5-B3C3E58A9BFD}"/>
            </c:ext>
          </c:extLst>
        </c:ser>
        <c:ser>
          <c:idx val="2"/>
          <c:order val="2"/>
          <c:tx>
            <c:strRef>
              <c:f>'RESOURCE EXP TRENDS'!$C$15</c:f>
              <c:strCache>
                <c:ptCount val="1"/>
                <c:pt idx="0">
                  <c:v>TEXAS LUTHERAN</c:v>
                </c:pt>
              </c:strCache>
            </c:strRef>
          </c:tx>
          <c:spPr>
            <a:ln w="38100">
              <a:solidFill>
                <a:srgbClr val="FCF305"/>
              </a:solidFill>
              <a:prstDash val="solid"/>
            </a:ln>
          </c:spPr>
          <c:marker>
            <c:symbol val="diamond"/>
            <c:size val="6"/>
            <c:spPr>
              <a:solidFill>
                <a:srgbClr val="FFFF00"/>
              </a:solidFill>
              <a:ln>
                <a:solidFill>
                  <a:srgbClr val="000000"/>
                </a:solidFill>
                <a:prstDash val="solid"/>
              </a:ln>
            </c:spPr>
          </c:marker>
          <c:cat>
            <c:strRef>
              <c:f>'RESOURCE EXP TRENDS'!$D$12:$H$12</c:f>
              <c:strCache>
                <c:ptCount val="5"/>
                <c:pt idx="0">
                  <c:v>2014-2015</c:v>
                </c:pt>
                <c:pt idx="1">
                  <c:v>2015-2016</c:v>
                </c:pt>
                <c:pt idx="2">
                  <c:v>2016-2017</c:v>
                </c:pt>
                <c:pt idx="3">
                  <c:v>2017-2018</c:v>
                </c:pt>
                <c:pt idx="4">
                  <c:v>2018-2019</c:v>
                </c:pt>
              </c:strCache>
            </c:strRef>
          </c:cat>
          <c:val>
            <c:numRef>
              <c:f>'RESOURCE EXP TRENDS'!$D$15:$H$15</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2-AF49-437F-A3A5-B3C3E58A9BFD}"/>
            </c:ext>
          </c:extLst>
        </c:ser>
        <c:dLbls>
          <c:showLegendKey val="0"/>
          <c:showVal val="0"/>
          <c:showCatName val="0"/>
          <c:showSerName val="0"/>
          <c:showPercent val="0"/>
          <c:showBubbleSize val="0"/>
        </c:dLbls>
        <c:marker val="1"/>
        <c:smooth val="0"/>
        <c:axId val="818480416"/>
        <c:axId val="818480808"/>
      </c:lineChart>
      <c:catAx>
        <c:axId val="81848041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0808"/>
        <c:crosses val="max"/>
        <c:auto val="1"/>
        <c:lblAlgn val="ctr"/>
        <c:lblOffset val="100"/>
        <c:tickLblSkip val="1"/>
        <c:tickMarkSkip val="1"/>
        <c:noMultiLvlLbl val="0"/>
      </c:catAx>
      <c:valAx>
        <c:axId val="818480808"/>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041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10662840690707E-2"/>
          <c:y val="8.4577319888156602E-2"/>
          <c:w val="0.73612867994800502"/>
          <c:h val="0.81094724363350201"/>
        </c:manualLayout>
      </c:layout>
      <c:lineChart>
        <c:grouping val="standard"/>
        <c:varyColors val="0"/>
        <c:ser>
          <c:idx val="0"/>
          <c:order val="0"/>
          <c:tx>
            <c:strRef>
              <c:f>'11R TUITION'!$E$36</c:f>
              <c:strCache>
                <c:ptCount val="1"/>
                <c:pt idx="0">
                  <c:v>Far West (58)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TUITION'!$F$36:$J$36</c:f>
              <c:numCache>
                <c:formatCode>_("$"* #,##0_);_("$"* \(#,##0\);_("$"* "-"??_);_(@_)</c:formatCode>
                <c:ptCount val="5"/>
                <c:pt idx="0">
                  <c:v>32045</c:v>
                </c:pt>
                <c:pt idx="1">
                  <c:v>33024</c:v>
                </c:pt>
                <c:pt idx="2">
                  <c:v>34148</c:v>
                </c:pt>
                <c:pt idx="3">
                  <c:v>34795.5</c:v>
                </c:pt>
                <c:pt idx="4">
                  <c:v>35821</c:v>
                </c:pt>
              </c:numCache>
            </c:numRef>
          </c:val>
          <c:smooth val="0"/>
          <c:extLst>
            <c:ext xmlns:c16="http://schemas.microsoft.com/office/drawing/2014/chart" uri="{C3380CC4-5D6E-409C-BE32-E72D297353CC}">
              <c16:uniqueId val="{00000000-45A1-4567-BEEB-3E7F92806A12}"/>
            </c:ext>
          </c:extLst>
        </c:ser>
        <c:ser>
          <c:idx val="1"/>
          <c:order val="1"/>
          <c:tx>
            <c:strRef>
              <c:f>'11R TUITION'!$E$37</c:f>
              <c:strCache>
                <c:ptCount val="1"/>
                <c:pt idx="0">
                  <c:v>Mid East (130)</c:v>
                </c:pt>
              </c:strCache>
            </c:strRef>
          </c:tx>
          <c:spPr>
            <a:ln w="25400">
              <a:solidFill>
                <a:srgbClr val="DD0806"/>
              </a:solidFill>
              <a:prstDash val="solid"/>
            </a:ln>
          </c:spPr>
          <c:marker>
            <c:symbol val="star"/>
            <c:size val="5"/>
            <c:spPr>
              <a:noFill/>
              <a:ln>
                <a:solidFill>
                  <a:srgbClr val="DD0806"/>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TUITION'!$F$37:$J$37</c:f>
              <c:numCache>
                <c:formatCode>_("$"* #,##0_);_("$"* \(#,##0\);_("$"* "-"??_);_(@_)</c:formatCode>
                <c:ptCount val="5"/>
                <c:pt idx="0">
                  <c:v>33200</c:v>
                </c:pt>
                <c:pt idx="1">
                  <c:v>34450</c:v>
                </c:pt>
                <c:pt idx="2">
                  <c:v>35445</c:v>
                </c:pt>
                <c:pt idx="3">
                  <c:v>36326</c:v>
                </c:pt>
                <c:pt idx="4">
                  <c:v>36235</c:v>
                </c:pt>
              </c:numCache>
            </c:numRef>
          </c:val>
          <c:smooth val="0"/>
          <c:extLst>
            <c:ext xmlns:c16="http://schemas.microsoft.com/office/drawing/2014/chart" uri="{C3380CC4-5D6E-409C-BE32-E72D297353CC}">
              <c16:uniqueId val="{00000001-45A1-4567-BEEB-3E7F92806A12}"/>
            </c:ext>
          </c:extLst>
        </c:ser>
        <c:ser>
          <c:idx val="2"/>
          <c:order val="2"/>
          <c:tx>
            <c:strRef>
              <c:f>'11R TUITION'!$E$38</c:f>
              <c:strCache>
                <c:ptCount val="1"/>
                <c:pt idx="0">
                  <c:v>Midwest (181)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TUITION'!$F$38:$J$38</c:f>
              <c:numCache>
                <c:formatCode>_("$"* #,##0_);_("$"* \(#,##0\);_("$"* "-"??_);_(@_)</c:formatCode>
                <c:ptCount val="5"/>
                <c:pt idx="0">
                  <c:v>28550</c:v>
                </c:pt>
                <c:pt idx="1">
                  <c:v>29460</c:v>
                </c:pt>
                <c:pt idx="2">
                  <c:v>30490</c:v>
                </c:pt>
                <c:pt idx="3">
                  <c:v>31100</c:v>
                </c:pt>
                <c:pt idx="4">
                  <c:v>32210</c:v>
                </c:pt>
              </c:numCache>
            </c:numRef>
          </c:val>
          <c:smooth val="0"/>
          <c:extLst>
            <c:ext xmlns:c16="http://schemas.microsoft.com/office/drawing/2014/chart" uri="{C3380CC4-5D6E-409C-BE32-E72D297353CC}">
              <c16:uniqueId val="{00000002-45A1-4567-BEEB-3E7F92806A12}"/>
            </c:ext>
          </c:extLst>
        </c:ser>
        <c:ser>
          <c:idx val="3"/>
          <c:order val="3"/>
          <c:tx>
            <c:strRef>
              <c:f>'11R TUITION'!$E$39</c:f>
              <c:strCache>
                <c:ptCount val="1"/>
                <c:pt idx="0">
                  <c:v>New England (65)</c:v>
                </c:pt>
              </c:strCache>
            </c:strRef>
          </c:tx>
          <c:spPr>
            <a:ln w="25400">
              <a:solidFill>
                <a:srgbClr val="006411"/>
              </a:solidFill>
              <a:prstDash val="solid"/>
            </a:ln>
          </c:spPr>
          <c:marker>
            <c:symbol val="x"/>
            <c:size val="5"/>
            <c:spPr>
              <a:noFill/>
              <a:ln>
                <a:solidFill>
                  <a:srgbClr val="006411"/>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TUITION'!$F$39:$J$39</c:f>
              <c:numCache>
                <c:formatCode>_("$"* #,##0_);_("$"* \(#,##0\);_("$"* "-"??_);_(@_)</c:formatCode>
                <c:ptCount val="5"/>
                <c:pt idx="0">
                  <c:v>36160</c:v>
                </c:pt>
                <c:pt idx="1">
                  <c:v>37354</c:v>
                </c:pt>
                <c:pt idx="2">
                  <c:v>38844</c:v>
                </c:pt>
                <c:pt idx="3">
                  <c:v>40014</c:v>
                </c:pt>
                <c:pt idx="4">
                  <c:v>41230</c:v>
                </c:pt>
              </c:numCache>
            </c:numRef>
          </c:val>
          <c:smooth val="0"/>
          <c:extLst>
            <c:ext xmlns:c16="http://schemas.microsoft.com/office/drawing/2014/chart" uri="{C3380CC4-5D6E-409C-BE32-E72D297353CC}">
              <c16:uniqueId val="{00000003-45A1-4567-BEEB-3E7F92806A12}"/>
            </c:ext>
          </c:extLst>
        </c:ser>
        <c:ser>
          <c:idx val="4"/>
          <c:order val="4"/>
          <c:tx>
            <c:strRef>
              <c:f>'11R TUITION'!$E$40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TUITION'!$F$40:$J$40</c:f>
              <c:numCache>
                <c:formatCode>_("$"* #,##0_);_("$"* \(#,##0\);_("$"* "-"??_);_(@_)</c:formatCode>
                <c:ptCount val="5"/>
                <c:pt idx="0">
                  <c:v>24220</c:v>
                </c:pt>
                <c:pt idx="1">
                  <c:v>25135</c:v>
                </c:pt>
                <c:pt idx="2">
                  <c:v>25730</c:v>
                </c:pt>
                <c:pt idx="3">
                  <c:v>26116</c:v>
                </c:pt>
                <c:pt idx="4">
                  <c:v>27036</c:v>
                </c:pt>
              </c:numCache>
            </c:numRef>
          </c:val>
          <c:smooth val="0"/>
          <c:extLst>
            <c:ext xmlns:c16="http://schemas.microsoft.com/office/drawing/2014/chart" uri="{C3380CC4-5D6E-409C-BE32-E72D297353CC}">
              <c16:uniqueId val="{00000004-45A1-4567-BEEB-3E7F92806A12}"/>
            </c:ext>
          </c:extLst>
        </c:ser>
        <c:ser>
          <c:idx val="5"/>
          <c:order val="5"/>
          <c:tx>
            <c:strRef>
              <c:f>'11R TUITION'!$E$41</c:f>
              <c:strCache>
                <c:ptCount val="1"/>
                <c:pt idx="0">
                  <c:v>West (77)</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TUITION'!$F$41:$J$41</c:f>
              <c:numCache>
                <c:formatCode>_("$"* #,##0_);_("$"* \(#,##0\);_("$"* "-"??_);_(@_)</c:formatCode>
                <c:ptCount val="5"/>
                <c:pt idx="0">
                  <c:v>25742</c:v>
                </c:pt>
                <c:pt idx="1">
                  <c:v>26650</c:v>
                </c:pt>
                <c:pt idx="2">
                  <c:v>27566</c:v>
                </c:pt>
                <c:pt idx="3">
                  <c:v>28415</c:v>
                </c:pt>
                <c:pt idx="4">
                  <c:v>29700</c:v>
                </c:pt>
              </c:numCache>
            </c:numRef>
          </c:val>
          <c:smooth val="0"/>
          <c:extLst>
            <c:ext xmlns:c16="http://schemas.microsoft.com/office/drawing/2014/chart" uri="{C3380CC4-5D6E-409C-BE32-E72D297353CC}">
              <c16:uniqueId val="{00000005-45A1-4567-BEEB-3E7F92806A12}"/>
            </c:ext>
          </c:extLst>
        </c:ser>
        <c:ser>
          <c:idx val="6"/>
          <c:order val="6"/>
          <c:tx>
            <c:strRef>
              <c:f>'11R TUITION'!$E$42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'11R TUITION'!$F$35:$J$35</c:f>
              <c:strCache>
                <c:ptCount val="5"/>
                <c:pt idx="0">
                  <c:v>2015-2016</c:v>
                </c:pt>
                <c:pt idx="1">
                  <c:v>2016-2017</c:v>
                </c:pt>
                <c:pt idx="2">
                  <c:v>2017-2018</c:v>
                </c:pt>
                <c:pt idx="3">
                  <c:v>2018-2019</c:v>
                </c:pt>
                <c:pt idx="4">
                  <c:v>2019-2020</c:v>
                </c:pt>
              </c:strCache>
            </c:strRef>
          </c:cat>
          <c:val>
            <c:numRef>
              <c:f>'11R TUITION'!$F$42:$J$42</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6-45A1-4567-BEEB-3E7F92806A12}"/>
            </c:ext>
          </c:extLst>
        </c:ser>
        <c:dLbls>
          <c:showLegendKey val="0"/>
          <c:showVal val="0"/>
          <c:showCatName val="0"/>
          <c:showSerName val="0"/>
          <c:showPercent val="0"/>
          <c:showBubbleSize val="0"/>
        </c:dLbls>
        <c:marker val="1"/>
        <c:smooth val="0"/>
        <c:axId val="818481200"/>
        <c:axId val="818481592"/>
      </c:lineChart>
      <c:catAx>
        <c:axId val="81848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1592"/>
        <c:crossesAt val="10000"/>
        <c:auto val="1"/>
        <c:lblAlgn val="ctr"/>
        <c:lblOffset val="100"/>
        <c:tickLblSkip val="1"/>
        <c:tickMarkSkip val="1"/>
        <c:noMultiLvlLbl val="0"/>
      </c:catAx>
      <c:valAx>
        <c:axId val="818481592"/>
        <c:scaling>
          <c:orientation val="minMax"/>
          <c:max val="42000"/>
          <c:min val="22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81200"/>
        <c:crosses val="autoZero"/>
        <c:crossBetween val="between"/>
      </c:valAx>
      <c:spPr>
        <a:solidFill>
          <a:srgbClr val="C0C0C0"/>
        </a:solidFill>
        <a:ln w="3175">
          <a:solidFill>
            <a:srgbClr val="808080"/>
          </a:solidFill>
          <a:prstDash val="solid"/>
        </a:ln>
      </c:spPr>
    </c:plotArea>
    <c:legend>
      <c:legendPos val="r"/>
      <c:layout>
        <c:manualLayout>
          <c:xMode val="edge"/>
          <c:yMode val="edge"/>
          <c:x val="0.79287466101543547"/>
          <c:y val="2.1582809629361616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261083743842504"/>
          <c:h val="0.82750101013306898"/>
        </c:manualLayout>
      </c:layout>
      <c:lineChart>
        <c:grouping val="standard"/>
        <c:varyColors val="0"/>
        <c:ser>
          <c:idx val="0"/>
          <c:order val="0"/>
          <c:tx>
            <c:strRef>
              <c:f>'11R TUITION'!$E$71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'11R TUITION'!$F$70:$J$70</c:f>
              <c:strCache>
                <c:ptCount val="5"/>
                <c:pt idx="0">
                  <c:v>2015-2016</c:v>
                </c:pt>
                <c:pt idx="1">
                  <c:v>2016-2017</c:v>
                </c:pt>
                <c:pt idx="2">
                  <c:v>2017-2018</c:v>
                </c:pt>
                <c:pt idx="3">
                  <c:v>2018-2019</c:v>
                </c:pt>
                <c:pt idx="4">
                  <c:v>2019-2020</c:v>
                </c:pt>
              </c:strCache>
            </c:strRef>
          </c:cat>
          <c:val>
            <c:numRef>
              <c:f>'11R TUITION'!$F$71:$J$71</c:f>
              <c:numCache>
                <c:formatCode>_("$"* #,##0_);_("$"* \(#,##0\);_("$"* "-"??_);_(@_)</c:formatCode>
                <c:ptCount val="5"/>
                <c:pt idx="0">
                  <c:v>27986</c:v>
                </c:pt>
                <c:pt idx="1">
                  <c:v>28943</c:v>
                </c:pt>
                <c:pt idx="2">
                  <c:v>30370</c:v>
                </c:pt>
                <c:pt idx="3">
                  <c:v>31485</c:v>
                </c:pt>
                <c:pt idx="4">
                  <c:v>32140</c:v>
                </c:pt>
              </c:numCache>
            </c:numRef>
          </c:val>
          <c:smooth val="0"/>
          <c:extLst>
            <c:ext xmlns:c16="http://schemas.microsoft.com/office/drawing/2014/chart" uri="{C3380CC4-5D6E-409C-BE32-E72D297353CC}">
              <c16:uniqueId val="{00000000-92A5-4148-AB92-401DA9DF0AD1}"/>
            </c:ext>
          </c:extLst>
        </c:ser>
        <c:ser>
          <c:idx val="1"/>
          <c:order val="1"/>
          <c:tx>
            <c:strRef>
              <c:f>'11R TUITION'!$E$72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'11R TUITION'!$F$70:$J$70</c:f>
              <c:strCache>
                <c:ptCount val="5"/>
                <c:pt idx="0">
                  <c:v>2015-2016</c:v>
                </c:pt>
                <c:pt idx="1">
                  <c:v>2016-2017</c:v>
                </c:pt>
                <c:pt idx="2">
                  <c:v>2017-2018</c:v>
                </c:pt>
                <c:pt idx="3">
                  <c:v>2018-2019</c:v>
                </c:pt>
                <c:pt idx="4">
                  <c:v>2019-2020</c:v>
                </c:pt>
              </c:strCache>
            </c:strRef>
          </c:cat>
          <c:val>
            <c:numRef>
              <c:f>'11R TUITION'!$F$72:$J$72</c:f>
              <c:numCache>
                <c:formatCode>_("$"* #,##0_);_("$"* \(#,##0\);_("$"* "-"??_);_(@_)</c:formatCode>
                <c:ptCount val="5"/>
                <c:pt idx="0">
                  <c:v>25742</c:v>
                </c:pt>
                <c:pt idx="1">
                  <c:v>26650</c:v>
                </c:pt>
                <c:pt idx="2">
                  <c:v>27566</c:v>
                </c:pt>
                <c:pt idx="3">
                  <c:v>28415</c:v>
                </c:pt>
                <c:pt idx="4">
                  <c:v>29700</c:v>
                </c:pt>
              </c:numCache>
            </c:numRef>
          </c:val>
          <c:smooth val="0"/>
          <c:extLst>
            <c:ext xmlns:c16="http://schemas.microsoft.com/office/drawing/2014/chart" uri="{C3380CC4-5D6E-409C-BE32-E72D297353CC}">
              <c16:uniqueId val="{00000001-92A5-4148-AB92-401DA9DF0AD1}"/>
            </c:ext>
          </c:extLst>
        </c:ser>
        <c:ser>
          <c:idx val="2"/>
          <c:order val="2"/>
          <c:tx>
            <c:strRef>
              <c:f>'11R TUITION'!$E$73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'11R TUITION'!$F$70:$J$70</c:f>
              <c:strCache>
                <c:ptCount val="5"/>
                <c:pt idx="0">
                  <c:v>2015-2016</c:v>
                </c:pt>
                <c:pt idx="1">
                  <c:v>2016-2017</c:v>
                </c:pt>
                <c:pt idx="2">
                  <c:v>2017-2018</c:v>
                </c:pt>
                <c:pt idx="3">
                  <c:v>2018-2019</c:v>
                </c:pt>
                <c:pt idx="4">
                  <c:v>2019-2020</c:v>
                </c:pt>
              </c:strCache>
            </c:strRef>
          </c:cat>
          <c:val>
            <c:numRef>
              <c:f>'11R TUITION'!$F$73:$J$73</c:f>
              <c:numCache>
                <c:formatCode>_("$"* #,##0_);_("$"* \(#,##0\);_("$"* "-"??_);_(@_)</c:formatCode>
                <c:ptCount val="5"/>
                <c:pt idx="0">
                  <c:v>20360</c:v>
                </c:pt>
                <c:pt idx="1">
                  <c:v>21166</c:v>
                </c:pt>
                <c:pt idx="2">
                  <c:v>21670</c:v>
                </c:pt>
                <c:pt idx="3">
                  <c:v>21976</c:v>
                </c:pt>
                <c:pt idx="4">
                  <c:v>22658</c:v>
                </c:pt>
              </c:numCache>
            </c:numRef>
          </c:val>
          <c:smooth val="0"/>
          <c:extLst>
            <c:ext xmlns:c16="http://schemas.microsoft.com/office/drawing/2014/chart" uri="{C3380CC4-5D6E-409C-BE32-E72D297353CC}">
              <c16:uniqueId val="{00000002-92A5-4148-AB92-401DA9DF0AD1}"/>
            </c:ext>
          </c:extLst>
        </c:ser>
        <c:ser>
          <c:idx val="3"/>
          <c:order val="3"/>
          <c:tx>
            <c:strRef>
              <c:f>'11R TUITION'!$E$74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'11R TUITION'!$F$70:$J$70</c:f>
              <c:strCache>
                <c:ptCount val="5"/>
                <c:pt idx="0">
                  <c:v>2015-2016</c:v>
                </c:pt>
                <c:pt idx="1">
                  <c:v>2016-2017</c:v>
                </c:pt>
                <c:pt idx="2">
                  <c:v>2017-2018</c:v>
                </c:pt>
                <c:pt idx="3">
                  <c:v>2018-2019</c:v>
                </c:pt>
                <c:pt idx="4">
                  <c:v>2019-2020</c:v>
                </c:pt>
              </c:strCache>
            </c:strRef>
          </c:cat>
          <c:val>
            <c:numRef>
              <c:f>'11R TUITION'!$F$74:$J$74</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3-92A5-4148-AB92-401DA9DF0AD1}"/>
            </c:ext>
          </c:extLst>
        </c:ser>
        <c:ser>
          <c:idx val="4"/>
          <c:order val="4"/>
          <c:tx>
            <c:strRef>
              <c:f>'11R TUITION'!$E$75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'11R TUITION'!$F$70:$J$70</c:f>
              <c:strCache>
                <c:ptCount val="5"/>
                <c:pt idx="0">
                  <c:v>2015-2016</c:v>
                </c:pt>
                <c:pt idx="1">
                  <c:v>2016-2017</c:v>
                </c:pt>
                <c:pt idx="2">
                  <c:v>2017-2018</c:v>
                </c:pt>
                <c:pt idx="3">
                  <c:v>2018-2019</c:v>
                </c:pt>
                <c:pt idx="4">
                  <c:v>2019-2020</c:v>
                </c:pt>
              </c:strCache>
            </c:strRef>
          </c:cat>
          <c:val>
            <c:numRef>
              <c:f>'11R TUITION'!$F$75:$J$75</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4-92A5-4148-AB92-401DA9DF0AD1}"/>
            </c:ext>
          </c:extLst>
        </c:ser>
        <c:dLbls>
          <c:showLegendKey val="0"/>
          <c:showVal val="0"/>
          <c:showCatName val="0"/>
          <c:showSerName val="0"/>
          <c:showPercent val="0"/>
          <c:showBubbleSize val="0"/>
        </c:dLbls>
        <c:marker val="1"/>
        <c:smooth val="0"/>
        <c:axId val="818472184"/>
        <c:axId val="818472576"/>
      </c:lineChart>
      <c:catAx>
        <c:axId val="81847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18472576"/>
        <c:crosses val="autoZero"/>
        <c:auto val="1"/>
        <c:lblAlgn val="ctr"/>
        <c:lblOffset val="100"/>
        <c:tickLblSkip val="1"/>
        <c:tickMarkSkip val="1"/>
        <c:noMultiLvlLbl val="0"/>
      </c:catAx>
      <c:valAx>
        <c:axId val="818472576"/>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8472184"/>
        <c:crosses val="autoZero"/>
        <c:crossBetween val="between"/>
      </c:valAx>
      <c:spPr>
        <a:solidFill>
          <a:srgbClr val="C0C0C0"/>
        </a:solidFill>
        <a:ln w="12700">
          <a:solidFill>
            <a:srgbClr val="808080"/>
          </a:solidFill>
          <a:prstDash val="solid"/>
        </a:ln>
      </c:spPr>
    </c:plotArea>
    <c:legend>
      <c:legendPos val="r"/>
      <c:layout>
        <c:manualLayout>
          <c:xMode val="edge"/>
          <c:yMode val="edge"/>
          <c:x val="0.79079778823187674"/>
          <c:y val="2.5906775077075186E-2"/>
          <c:w val="0.19592050782229462"/>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582662718180302"/>
          <c:h val="0.85678391959799005"/>
        </c:manualLayout>
      </c:layout>
      <c:lineChart>
        <c:grouping val="standard"/>
        <c:varyColors val="0"/>
        <c:ser>
          <c:idx val="0"/>
          <c:order val="0"/>
          <c:tx>
            <c:strRef>
              <c:f>'11F TUITION'!$E$71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TUITION'!$F$71:$J$71</c:f>
              <c:numCache>
                <c:formatCode>_("$"* #,##0_);_("$"* \(#,##0\);_("$"* "-"??_);_(@_)</c:formatCode>
                <c:ptCount val="5"/>
                <c:pt idx="0">
                  <c:v>30445</c:v>
                </c:pt>
                <c:pt idx="1">
                  <c:v>31345</c:v>
                </c:pt>
                <c:pt idx="2">
                  <c:v>32310</c:v>
                </c:pt>
                <c:pt idx="3">
                  <c:v>33299</c:v>
                </c:pt>
                <c:pt idx="4">
                  <c:v>33515</c:v>
                </c:pt>
              </c:numCache>
            </c:numRef>
          </c:val>
          <c:smooth val="0"/>
          <c:extLst>
            <c:ext xmlns:c16="http://schemas.microsoft.com/office/drawing/2014/chart" uri="{C3380CC4-5D6E-409C-BE32-E72D297353CC}">
              <c16:uniqueId val="{00000000-B3B2-4D60-89C7-978D7439A90E}"/>
            </c:ext>
          </c:extLst>
        </c:ser>
        <c:ser>
          <c:idx val="1"/>
          <c:order val="1"/>
          <c:tx>
            <c:strRef>
              <c:f>'11F TUITION'!$E$72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TUITION'!$F$72:$J$72</c:f>
              <c:numCache>
                <c:formatCode>_("$"* #,##0_);_("$"* \(#,##0\);_("$"* "-"??_);_(@_)</c:formatCode>
                <c:ptCount val="5"/>
                <c:pt idx="0">
                  <c:v>25946</c:v>
                </c:pt>
                <c:pt idx="1">
                  <c:v>26865</c:v>
                </c:pt>
                <c:pt idx="2">
                  <c:v>27566</c:v>
                </c:pt>
                <c:pt idx="3">
                  <c:v>28951</c:v>
                </c:pt>
                <c:pt idx="4">
                  <c:v>30077</c:v>
                </c:pt>
              </c:numCache>
            </c:numRef>
          </c:val>
          <c:smooth val="0"/>
          <c:extLst>
            <c:ext xmlns:c16="http://schemas.microsoft.com/office/drawing/2014/chart" uri="{C3380CC4-5D6E-409C-BE32-E72D297353CC}">
              <c16:uniqueId val="{00000001-B3B2-4D60-89C7-978D7439A90E}"/>
            </c:ext>
          </c:extLst>
        </c:ser>
        <c:ser>
          <c:idx val="2"/>
          <c:order val="2"/>
          <c:tx>
            <c:strRef>
              <c:f>'11F TUITION'!$E$73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TUITION'!$F$73:$J$73</c:f>
              <c:numCache>
                <c:formatCode>_("$"* #,##0_);_("$"* \(#,##0\);_("$"* "-"??_);_(@_)</c:formatCode>
                <c:ptCount val="5"/>
                <c:pt idx="0">
                  <c:v>24454</c:v>
                </c:pt>
                <c:pt idx="1">
                  <c:v>25560</c:v>
                </c:pt>
                <c:pt idx="2">
                  <c:v>26560</c:v>
                </c:pt>
                <c:pt idx="3">
                  <c:v>26568</c:v>
                </c:pt>
                <c:pt idx="4">
                  <c:v>27648</c:v>
                </c:pt>
              </c:numCache>
            </c:numRef>
          </c:val>
          <c:smooth val="0"/>
          <c:extLst>
            <c:ext xmlns:c16="http://schemas.microsoft.com/office/drawing/2014/chart" uri="{C3380CC4-5D6E-409C-BE32-E72D297353CC}">
              <c16:uniqueId val="{00000002-B3B2-4D60-89C7-978D7439A90E}"/>
            </c:ext>
          </c:extLst>
        </c:ser>
        <c:ser>
          <c:idx val="3"/>
          <c:order val="3"/>
          <c:tx>
            <c:strRef>
              <c:f>'11F TUITION'!$E$74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TUITION'!$F$74:$J$74</c:f>
              <c:numCache>
                <c:formatCode>_("$"* #,##0_);_("$"* \(#,##0\);_("$"* "-"??_);_(@_)</c:formatCode>
                <c:ptCount val="5"/>
                <c:pt idx="0">
                  <c:v>16798</c:v>
                </c:pt>
                <c:pt idx="1">
                  <c:v>17132</c:v>
                </c:pt>
                <c:pt idx="2">
                  <c:v>17830</c:v>
                </c:pt>
                <c:pt idx="3">
                  <c:v>19604</c:v>
                </c:pt>
                <c:pt idx="4">
                  <c:v>19834</c:v>
                </c:pt>
              </c:numCache>
            </c:numRef>
          </c:val>
          <c:smooth val="0"/>
          <c:extLst>
            <c:ext xmlns:c16="http://schemas.microsoft.com/office/drawing/2014/chart" uri="{C3380CC4-5D6E-409C-BE32-E72D297353CC}">
              <c16:uniqueId val="{00000003-B3B2-4D60-89C7-978D7439A90E}"/>
            </c:ext>
          </c:extLst>
        </c:ser>
        <c:ser>
          <c:idx val="4"/>
          <c:order val="4"/>
          <c:tx>
            <c:strRef>
              <c:f>'11F TUITION'!$E$75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TUITION'!$F$75:$J$75</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4-B3B2-4D60-89C7-978D7439A90E}"/>
            </c:ext>
          </c:extLst>
        </c:ser>
        <c:ser>
          <c:idx val="5"/>
          <c:order val="5"/>
          <c:tx>
            <c:strRef>
              <c:f>'11F TUITION'!$E$76</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'11F TUITION'!$F$70:$J$70</c:f>
              <c:strCache>
                <c:ptCount val="5"/>
                <c:pt idx="0">
                  <c:v>2015-2016</c:v>
                </c:pt>
                <c:pt idx="1">
                  <c:v>2016-2017</c:v>
                </c:pt>
                <c:pt idx="2">
                  <c:v>2017-2018</c:v>
                </c:pt>
                <c:pt idx="3">
                  <c:v>2018-2019</c:v>
                </c:pt>
                <c:pt idx="4">
                  <c:v>2019-2020</c:v>
                </c:pt>
              </c:strCache>
            </c:strRef>
          </c:cat>
          <c:val>
            <c:numRef>
              <c:f>'11F TUITION'!$F$76:$J$76</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5-B3B2-4D60-89C7-978D7439A90E}"/>
            </c:ext>
          </c:extLst>
        </c:ser>
        <c:dLbls>
          <c:showLegendKey val="0"/>
          <c:showVal val="0"/>
          <c:showCatName val="0"/>
          <c:showSerName val="0"/>
          <c:showPercent val="0"/>
          <c:showBubbleSize val="0"/>
        </c:dLbls>
        <c:marker val="1"/>
        <c:smooth val="0"/>
        <c:axId val="709589560"/>
        <c:axId val="709588384"/>
      </c:lineChart>
      <c:catAx>
        <c:axId val="709589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8384"/>
        <c:crosses val="autoZero"/>
        <c:auto val="1"/>
        <c:lblAlgn val="ctr"/>
        <c:lblOffset val="100"/>
        <c:tickLblSkip val="1"/>
        <c:tickMarkSkip val="1"/>
        <c:noMultiLvlLbl val="0"/>
      </c:catAx>
      <c:valAx>
        <c:axId val="709588384"/>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9560"/>
        <c:crosses val="autoZero"/>
        <c:crossBetween val="between"/>
      </c:valAx>
      <c:spPr>
        <a:solidFill>
          <a:srgbClr val="C0C0C0"/>
        </a:solidFill>
        <a:ln w="12700">
          <a:solidFill>
            <a:srgbClr val="808080"/>
          </a:solidFill>
          <a:prstDash val="solid"/>
        </a:ln>
      </c:spPr>
    </c:plotArea>
    <c:legend>
      <c:legendPos val="r"/>
      <c:layout>
        <c:manualLayout>
          <c:xMode val="edge"/>
          <c:yMode val="edge"/>
          <c:x val="0.78962318711065582"/>
          <c:y val="2.3397814253522851E-2"/>
          <c:w val="0.19952843975376786"/>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'11F TUITION'!$E$36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TUITION'!$F$36:$J$36</c:f>
              <c:numCache>
                <c:formatCode>_("$"* #,##0_);_("$"* \(#,##0\);_("$"* "-"??_);_(@_)</c:formatCode>
                <c:ptCount val="5"/>
                <c:pt idx="0">
                  <c:v>42379</c:v>
                </c:pt>
                <c:pt idx="1">
                  <c:v>43781</c:v>
                </c:pt>
                <c:pt idx="2">
                  <c:v>45039</c:v>
                </c:pt>
                <c:pt idx="3">
                  <c:v>46703</c:v>
                </c:pt>
                <c:pt idx="4">
                  <c:v>47535</c:v>
                </c:pt>
              </c:numCache>
            </c:numRef>
          </c:val>
          <c:smooth val="0"/>
          <c:extLst>
            <c:ext xmlns:c16="http://schemas.microsoft.com/office/drawing/2014/chart" uri="{C3380CC4-5D6E-409C-BE32-E72D297353CC}">
              <c16:uniqueId val="{00000000-10C1-4115-B5BE-454CBDF5957D}"/>
            </c:ext>
          </c:extLst>
        </c:ser>
        <c:ser>
          <c:idx val="1"/>
          <c:order val="1"/>
          <c:tx>
            <c:strRef>
              <c:f>'11F TUITION'!$E$37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TUITION'!$F$37:$J$37</c:f>
              <c:numCache>
                <c:formatCode>_("$"* #,##0_);_("$"* \(#,##0\);_("$"* "-"??_);_(@_)</c:formatCode>
                <c:ptCount val="5"/>
                <c:pt idx="0">
                  <c:v>31000</c:v>
                </c:pt>
                <c:pt idx="1">
                  <c:v>31874</c:v>
                </c:pt>
                <c:pt idx="2">
                  <c:v>33000</c:v>
                </c:pt>
                <c:pt idx="3">
                  <c:v>33600</c:v>
                </c:pt>
                <c:pt idx="4">
                  <c:v>34420</c:v>
                </c:pt>
              </c:numCache>
            </c:numRef>
          </c:val>
          <c:smooth val="0"/>
          <c:extLst>
            <c:ext xmlns:c16="http://schemas.microsoft.com/office/drawing/2014/chart" uri="{C3380CC4-5D6E-409C-BE32-E72D297353CC}">
              <c16:uniqueId val="{00000001-10C1-4115-B5BE-454CBDF5957D}"/>
            </c:ext>
          </c:extLst>
        </c:ser>
        <c:ser>
          <c:idx val="2"/>
          <c:order val="2"/>
          <c:tx>
            <c:strRef>
              <c:f>'11F TUITION'!$E$38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TUITION'!$F$38:$J$38</c:f>
              <c:numCache>
                <c:formatCode>_("$"* #,##0_);_("$"* \(#,##0\);_("$"* "-"??_);_(@_)</c:formatCode>
                <c:ptCount val="5"/>
                <c:pt idx="0">
                  <c:v>27210</c:v>
                </c:pt>
                <c:pt idx="1">
                  <c:v>28110</c:v>
                </c:pt>
                <c:pt idx="2">
                  <c:v>28992</c:v>
                </c:pt>
                <c:pt idx="3">
                  <c:v>29773</c:v>
                </c:pt>
                <c:pt idx="4">
                  <c:v>30520</c:v>
                </c:pt>
              </c:numCache>
            </c:numRef>
          </c:val>
          <c:smooth val="0"/>
          <c:extLst>
            <c:ext xmlns:c16="http://schemas.microsoft.com/office/drawing/2014/chart" uri="{C3380CC4-5D6E-409C-BE32-E72D297353CC}">
              <c16:uniqueId val="{00000002-10C1-4115-B5BE-454CBDF5957D}"/>
            </c:ext>
          </c:extLst>
        </c:ser>
        <c:ser>
          <c:idx val="3"/>
          <c:order val="3"/>
          <c:tx>
            <c:strRef>
              <c:f>'11F TUITION'!$E$39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TUITION'!$F$39:$J$39</c:f>
              <c:numCache>
                <c:formatCode>_("$"* #,##0_);_("$"* \(#,##0\);_("$"* "-"??_);_(@_)</c:formatCode>
                <c:ptCount val="5"/>
                <c:pt idx="0">
                  <c:v>22755</c:v>
                </c:pt>
                <c:pt idx="1">
                  <c:v>23125</c:v>
                </c:pt>
                <c:pt idx="2">
                  <c:v>23900</c:v>
                </c:pt>
                <c:pt idx="3">
                  <c:v>24460</c:v>
                </c:pt>
                <c:pt idx="4">
                  <c:v>25120</c:v>
                </c:pt>
              </c:numCache>
            </c:numRef>
          </c:val>
          <c:smooth val="0"/>
          <c:extLst>
            <c:ext xmlns:c16="http://schemas.microsoft.com/office/drawing/2014/chart" uri="{C3380CC4-5D6E-409C-BE32-E72D297353CC}">
              <c16:uniqueId val="{00000003-10C1-4115-B5BE-454CBDF5957D}"/>
            </c:ext>
          </c:extLst>
        </c:ser>
        <c:ser>
          <c:idx val="4"/>
          <c:order val="4"/>
          <c:tx>
            <c:strRef>
              <c:f>'11F TUITION'!$E$40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TUITION'!$F$40:$J$40</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4-10C1-4115-B5BE-454CBDF5957D}"/>
            </c:ext>
          </c:extLst>
        </c:ser>
        <c:ser>
          <c:idx val="5"/>
          <c:order val="5"/>
          <c:tx>
            <c:strRef>
              <c:f>'11F TUITION'!$E$41</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'11F TUITION'!$F$35:$J$35</c:f>
              <c:strCache>
                <c:ptCount val="5"/>
                <c:pt idx="0">
                  <c:v>2015-2016</c:v>
                </c:pt>
                <c:pt idx="1">
                  <c:v>2016-2017</c:v>
                </c:pt>
                <c:pt idx="2">
                  <c:v>2017-2018</c:v>
                </c:pt>
                <c:pt idx="3">
                  <c:v>2018-2019</c:v>
                </c:pt>
                <c:pt idx="4">
                  <c:v>2019-2020</c:v>
                </c:pt>
              </c:strCache>
            </c:strRef>
          </c:cat>
          <c:val>
            <c:numRef>
              <c:f>'11F TUITION'!$F$41:$J$41</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5-10C1-4115-B5BE-454CBDF5957D}"/>
            </c:ext>
          </c:extLst>
        </c:ser>
        <c:dLbls>
          <c:showLegendKey val="0"/>
          <c:showVal val="0"/>
          <c:showCatName val="0"/>
          <c:showSerName val="0"/>
          <c:showPercent val="0"/>
          <c:showBubbleSize val="0"/>
        </c:dLbls>
        <c:marker val="1"/>
        <c:smooth val="0"/>
        <c:axId val="709587600"/>
        <c:axId val="709585248"/>
      </c:lineChart>
      <c:catAx>
        <c:axId val="70958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5248"/>
        <c:crosses val="autoZero"/>
        <c:auto val="1"/>
        <c:lblAlgn val="ctr"/>
        <c:lblOffset val="100"/>
        <c:tickLblSkip val="1"/>
        <c:tickMarkSkip val="1"/>
        <c:noMultiLvlLbl val="0"/>
      </c:catAx>
      <c:valAx>
        <c:axId val="709585248"/>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7600"/>
        <c:crosses val="autoZero"/>
        <c:crossBetween val="between"/>
      </c:valAx>
      <c:spPr>
        <a:solidFill>
          <a:srgbClr val="C0C0C0"/>
        </a:solidFill>
        <a:ln w="12700">
          <a:solidFill>
            <a:srgbClr val="808080"/>
          </a:solidFill>
          <a:prstDash val="solid"/>
        </a:ln>
      </c:spPr>
    </c:plotArea>
    <c:legend>
      <c:legendPos val="r"/>
      <c:layout>
        <c:manualLayout>
          <c:xMode val="edge"/>
          <c:yMode val="edge"/>
          <c:x val="0.79290789294611275"/>
          <c:y val="3.0181123583694042E-2"/>
          <c:w val="0.19243501039300409"/>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284401429899904"/>
          <c:h val="0.81955087805176496"/>
        </c:manualLayout>
      </c:layout>
      <c:lineChart>
        <c:grouping val="standard"/>
        <c:varyColors val="0"/>
        <c:ser>
          <c:idx val="0"/>
          <c:order val="0"/>
          <c:tx>
            <c:strRef>
              <c:f>'11S TUITION'!$E$36</c:f>
              <c:strCache>
                <c:ptCount val="1"/>
                <c:pt idx="0">
                  <c:v>&gt;3,000 (111)</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TUITION'!$F$36:$J$36</c:f>
              <c:numCache>
                <c:formatCode>_("$"* #,##0_);_("$"* \(#,##0\);_("$"* "-"??_);_(@_)</c:formatCode>
                <c:ptCount val="5"/>
                <c:pt idx="0">
                  <c:v>30920</c:v>
                </c:pt>
                <c:pt idx="1">
                  <c:v>31730</c:v>
                </c:pt>
                <c:pt idx="2">
                  <c:v>32930</c:v>
                </c:pt>
                <c:pt idx="3">
                  <c:v>33880</c:v>
                </c:pt>
                <c:pt idx="4">
                  <c:v>34882</c:v>
                </c:pt>
              </c:numCache>
            </c:numRef>
          </c:val>
          <c:smooth val="0"/>
          <c:extLst>
            <c:ext xmlns:c16="http://schemas.microsoft.com/office/drawing/2014/chart" uri="{C3380CC4-5D6E-409C-BE32-E72D297353CC}">
              <c16:uniqueId val="{00000000-CDBD-4E8B-8651-FFC306E76955}"/>
            </c:ext>
          </c:extLst>
        </c:ser>
        <c:ser>
          <c:idx val="1"/>
          <c:order val="1"/>
          <c:tx>
            <c:strRef>
              <c:f>'11S TUITION'!$E$37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TUITION'!$F$37:$J$37</c:f>
              <c:numCache>
                <c:formatCode>_("$"* #,##0_);_("$"* \(#,##0\);_("$"* "-"??_);_(@_)</c:formatCode>
                <c:ptCount val="5"/>
                <c:pt idx="0">
                  <c:v>33202</c:v>
                </c:pt>
                <c:pt idx="1">
                  <c:v>34650</c:v>
                </c:pt>
                <c:pt idx="2">
                  <c:v>35865</c:v>
                </c:pt>
                <c:pt idx="3">
                  <c:v>36795</c:v>
                </c:pt>
                <c:pt idx="4">
                  <c:v>38435</c:v>
                </c:pt>
              </c:numCache>
            </c:numRef>
          </c:val>
          <c:smooth val="0"/>
          <c:extLst>
            <c:ext xmlns:c16="http://schemas.microsoft.com/office/drawing/2014/chart" uri="{C3380CC4-5D6E-409C-BE32-E72D297353CC}">
              <c16:uniqueId val="{00000001-CDBD-4E8B-8651-FFC306E76955}"/>
            </c:ext>
          </c:extLst>
        </c:ser>
        <c:ser>
          <c:idx val="2"/>
          <c:order val="2"/>
          <c:tx>
            <c:strRef>
              <c:f>'11S TUITION'!$E$38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TUITION'!$F$38:$J$38</c:f>
              <c:numCache>
                <c:formatCode>_("$"* #,##0_);_("$"* \(#,##0\);_("$"* "-"??_);_(@_)</c:formatCode>
                <c:ptCount val="5"/>
                <c:pt idx="0">
                  <c:v>28800</c:v>
                </c:pt>
                <c:pt idx="1">
                  <c:v>29752</c:v>
                </c:pt>
                <c:pt idx="2">
                  <c:v>30752</c:v>
                </c:pt>
                <c:pt idx="3">
                  <c:v>31810</c:v>
                </c:pt>
                <c:pt idx="4">
                  <c:v>32845</c:v>
                </c:pt>
              </c:numCache>
            </c:numRef>
          </c:val>
          <c:smooth val="0"/>
          <c:extLst>
            <c:ext xmlns:c16="http://schemas.microsoft.com/office/drawing/2014/chart" uri="{C3380CC4-5D6E-409C-BE32-E72D297353CC}">
              <c16:uniqueId val="{00000002-CDBD-4E8B-8651-FFC306E76955}"/>
            </c:ext>
          </c:extLst>
        </c:ser>
        <c:ser>
          <c:idx val="3"/>
          <c:order val="3"/>
          <c:tx>
            <c:strRef>
              <c:f>'11S TUITION'!$E$39</c:f>
              <c:strCache>
                <c:ptCount val="1"/>
                <c:pt idx="0">
                  <c:v>&lt;1,000 (164)</c:v>
                </c:pt>
              </c:strCache>
            </c:strRef>
          </c:tx>
          <c:spPr>
            <a:ln w="25400">
              <a:solidFill>
                <a:srgbClr val="006411"/>
              </a:solidFill>
              <a:prstDash val="solid"/>
            </a:ln>
          </c:spPr>
          <c:marker>
            <c:symbol val="x"/>
            <c:size val="5"/>
            <c:spPr>
              <a:noFill/>
              <a:ln>
                <a:solidFill>
                  <a:srgbClr val="006411"/>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TUITION'!$F$39:$J$39</c:f>
              <c:numCache>
                <c:formatCode>_("$"* #,##0_);_("$"* \(#,##0\);_("$"* "-"??_);_(@_)</c:formatCode>
                <c:ptCount val="5"/>
                <c:pt idx="0">
                  <c:v>24925</c:v>
                </c:pt>
                <c:pt idx="1">
                  <c:v>25514</c:v>
                </c:pt>
                <c:pt idx="2">
                  <c:v>26333</c:v>
                </c:pt>
                <c:pt idx="3">
                  <c:v>27206</c:v>
                </c:pt>
                <c:pt idx="4">
                  <c:v>27868</c:v>
                </c:pt>
              </c:numCache>
            </c:numRef>
          </c:val>
          <c:smooth val="0"/>
          <c:extLst>
            <c:ext xmlns:c16="http://schemas.microsoft.com/office/drawing/2014/chart" uri="{C3380CC4-5D6E-409C-BE32-E72D297353CC}">
              <c16:uniqueId val="{00000003-CDBD-4E8B-8651-FFC306E76955}"/>
            </c:ext>
          </c:extLst>
        </c:ser>
        <c:ser>
          <c:idx val="4"/>
          <c:order val="4"/>
          <c:tx>
            <c:strRef>
              <c:f>'11S TUITION'!$E$40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TUITION'!$F$40:$J$40</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4-CDBD-4E8B-8651-FFC306E76955}"/>
            </c:ext>
          </c:extLst>
        </c:ser>
        <c:ser>
          <c:idx val="5"/>
          <c:order val="5"/>
          <c:tx>
            <c:strRef>
              <c:f>'11S TUITION'!$E$41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'11S TUITION'!$F$35:$J$35</c:f>
              <c:strCache>
                <c:ptCount val="5"/>
                <c:pt idx="0">
                  <c:v>2015-2016</c:v>
                </c:pt>
                <c:pt idx="1">
                  <c:v>2016-2017</c:v>
                </c:pt>
                <c:pt idx="2">
                  <c:v>2017-2018</c:v>
                </c:pt>
                <c:pt idx="3">
                  <c:v>2018-2019</c:v>
                </c:pt>
                <c:pt idx="4">
                  <c:v>2019-2020</c:v>
                </c:pt>
              </c:strCache>
            </c:strRef>
          </c:cat>
          <c:val>
            <c:numRef>
              <c:f>'11S TUITION'!$F$41:$J$41</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5-CDBD-4E8B-8651-FFC306E76955}"/>
            </c:ext>
          </c:extLst>
        </c:ser>
        <c:dLbls>
          <c:showLegendKey val="0"/>
          <c:showVal val="0"/>
          <c:showCatName val="0"/>
          <c:showSerName val="0"/>
          <c:showPercent val="0"/>
          <c:showBubbleSize val="0"/>
        </c:dLbls>
        <c:marker val="1"/>
        <c:smooth val="0"/>
        <c:axId val="709588776"/>
        <c:axId val="709584856"/>
      </c:lineChart>
      <c:catAx>
        <c:axId val="70958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4856"/>
        <c:crosses val="autoZero"/>
        <c:auto val="1"/>
        <c:lblAlgn val="ctr"/>
        <c:lblOffset val="100"/>
        <c:tickLblSkip val="1"/>
        <c:tickMarkSkip val="1"/>
        <c:noMultiLvlLbl val="0"/>
      </c:catAx>
      <c:valAx>
        <c:axId val="709584856"/>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9588776"/>
        <c:crosses val="autoZero"/>
        <c:crossBetween val="between"/>
      </c:valAx>
      <c:spPr>
        <a:solidFill>
          <a:srgbClr val="C0C0C0"/>
        </a:solidFill>
        <a:ln w="12700">
          <a:solidFill>
            <a:srgbClr val="808080"/>
          </a:solidFill>
          <a:prstDash val="solid"/>
        </a:ln>
      </c:spPr>
    </c:plotArea>
    <c:legend>
      <c:legendPos val="r"/>
      <c:layout>
        <c:manualLayout>
          <c:xMode val="edge"/>
          <c:yMode val="edge"/>
          <c:x val="0.79811375901507153"/>
          <c:y val="2.923389255195806E-2"/>
          <c:w val="0.188679375653681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3284401429899904"/>
          <c:h val="0.86398091150045198"/>
        </c:manualLayout>
      </c:layout>
      <c:lineChart>
        <c:grouping val="standard"/>
        <c:varyColors val="0"/>
        <c:ser>
          <c:idx val="0"/>
          <c:order val="0"/>
          <c:tx>
            <c:strRef>
              <c:f>'11S TUITION'!$E$71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TUITION'!$F$71:$J$71</c:f>
              <c:numCache>
                <c:formatCode>_("$"* #,##0_);_("$"* \(#,##0\);_("$"* "-"??_);_(@_)</c:formatCode>
                <c:ptCount val="5"/>
                <c:pt idx="0">
                  <c:v>25446</c:v>
                </c:pt>
                <c:pt idx="1">
                  <c:v>26113</c:v>
                </c:pt>
                <c:pt idx="2">
                  <c:v>27196</c:v>
                </c:pt>
                <c:pt idx="3">
                  <c:v>28189</c:v>
                </c:pt>
                <c:pt idx="4">
                  <c:v>29885</c:v>
                </c:pt>
              </c:numCache>
            </c:numRef>
          </c:val>
          <c:smooth val="0"/>
          <c:extLst>
            <c:ext xmlns:c16="http://schemas.microsoft.com/office/drawing/2014/chart" uri="{C3380CC4-5D6E-409C-BE32-E72D297353CC}">
              <c16:uniqueId val="{00000000-065C-4605-B45B-CE02555F47BA}"/>
            </c:ext>
          </c:extLst>
        </c:ser>
        <c:ser>
          <c:idx val="1"/>
          <c:order val="1"/>
          <c:tx>
            <c:strRef>
              <c:f>'11S TUITION'!$E$72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TUITION'!$F$72:$J$72</c:f>
              <c:numCache>
                <c:formatCode>_("$"* #,##0_);_("$"* \(#,##0\);_("$"* "-"??_);_(@_)</c:formatCode>
                <c:ptCount val="5"/>
                <c:pt idx="0">
                  <c:v>28345</c:v>
                </c:pt>
                <c:pt idx="1">
                  <c:v>29457</c:v>
                </c:pt>
                <c:pt idx="2">
                  <c:v>31365</c:v>
                </c:pt>
                <c:pt idx="3">
                  <c:v>32375</c:v>
                </c:pt>
                <c:pt idx="4">
                  <c:v>32678</c:v>
                </c:pt>
              </c:numCache>
            </c:numRef>
          </c:val>
          <c:smooth val="0"/>
          <c:extLst>
            <c:ext xmlns:c16="http://schemas.microsoft.com/office/drawing/2014/chart" uri="{C3380CC4-5D6E-409C-BE32-E72D297353CC}">
              <c16:uniqueId val="{00000001-065C-4605-B45B-CE02555F47BA}"/>
            </c:ext>
          </c:extLst>
        </c:ser>
        <c:ser>
          <c:idx val="2"/>
          <c:order val="2"/>
          <c:tx>
            <c:strRef>
              <c:f>'11S TUITION'!$E$73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TUITION'!$F$73:$J$73</c:f>
              <c:numCache>
                <c:formatCode>_("$"* #,##0_);_("$"* \(#,##0\);_("$"* "-"??_);_(@_)</c:formatCode>
                <c:ptCount val="5"/>
                <c:pt idx="0">
                  <c:v>26152.5</c:v>
                </c:pt>
                <c:pt idx="1">
                  <c:v>27205</c:v>
                </c:pt>
                <c:pt idx="2">
                  <c:v>28265</c:v>
                </c:pt>
                <c:pt idx="3">
                  <c:v>29273</c:v>
                </c:pt>
                <c:pt idx="4">
                  <c:v>30637.5</c:v>
                </c:pt>
              </c:numCache>
            </c:numRef>
          </c:val>
          <c:smooth val="0"/>
          <c:extLst>
            <c:ext xmlns:c16="http://schemas.microsoft.com/office/drawing/2014/chart" uri="{C3380CC4-5D6E-409C-BE32-E72D297353CC}">
              <c16:uniqueId val="{00000002-065C-4605-B45B-CE02555F47BA}"/>
            </c:ext>
          </c:extLst>
        </c:ser>
        <c:ser>
          <c:idx val="3"/>
          <c:order val="3"/>
          <c:tx>
            <c:strRef>
              <c:f>'11S TUITION'!$E$74</c:f>
              <c:strCache>
                <c:ptCount val="1"/>
                <c:pt idx="0">
                  <c:v>&lt;1,000 (27)</c:v>
                </c:pt>
              </c:strCache>
            </c:strRef>
          </c:tx>
          <c:spPr>
            <a:ln w="25400">
              <a:solidFill>
                <a:srgbClr val="006411"/>
              </a:solidFill>
              <a:prstDash val="solid"/>
            </a:ln>
          </c:spPr>
          <c:marker>
            <c:symbol val="x"/>
            <c:size val="5"/>
            <c:spPr>
              <a:noFill/>
              <a:ln>
                <a:solidFill>
                  <a:srgbClr val="006411"/>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TUITION'!$F$74:$J$74</c:f>
              <c:numCache>
                <c:formatCode>_("$"* #,##0_);_("$"* \(#,##0\);_("$"* "-"??_);_(@_)</c:formatCode>
                <c:ptCount val="5"/>
                <c:pt idx="0">
                  <c:v>23110</c:v>
                </c:pt>
                <c:pt idx="1">
                  <c:v>24250</c:v>
                </c:pt>
                <c:pt idx="2">
                  <c:v>24985</c:v>
                </c:pt>
                <c:pt idx="3">
                  <c:v>26796</c:v>
                </c:pt>
                <c:pt idx="4">
                  <c:v>27890</c:v>
                </c:pt>
              </c:numCache>
            </c:numRef>
          </c:val>
          <c:smooth val="0"/>
          <c:extLst>
            <c:ext xmlns:c16="http://schemas.microsoft.com/office/drawing/2014/chart" uri="{C3380CC4-5D6E-409C-BE32-E72D297353CC}">
              <c16:uniqueId val="{00000003-065C-4605-B45B-CE02555F47BA}"/>
            </c:ext>
          </c:extLst>
        </c:ser>
        <c:ser>
          <c:idx val="4"/>
          <c:order val="4"/>
          <c:tx>
            <c:strRef>
              <c:f>'11S TUITION'!$E$75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TUITION'!$F$75:$J$75</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4-065C-4605-B45B-CE02555F47BA}"/>
            </c:ext>
          </c:extLst>
        </c:ser>
        <c:ser>
          <c:idx val="5"/>
          <c:order val="5"/>
          <c:tx>
            <c:strRef>
              <c:f>'11S TUITION'!$E$76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'11S TUITION'!$F$70:$J$70</c:f>
              <c:strCache>
                <c:ptCount val="5"/>
                <c:pt idx="0">
                  <c:v>2015-2016</c:v>
                </c:pt>
                <c:pt idx="1">
                  <c:v>2016-2017</c:v>
                </c:pt>
                <c:pt idx="2">
                  <c:v>2017-2018</c:v>
                </c:pt>
                <c:pt idx="3">
                  <c:v>2018-2019</c:v>
                </c:pt>
                <c:pt idx="4">
                  <c:v>2019-2020</c:v>
                </c:pt>
              </c:strCache>
            </c:strRef>
          </c:cat>
          <c:val>
            <c:numRef>
              <c:f>'11S TUITION'!$F$76:$J$76</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5-065C-4605-B45B-CE02555F47BA}"/>
            </c:ext>
          </c:extLst>
        </c:ser>
        <c:dLbls>
          <c:showLegendKey val="0"/>
          <c:showVal val="0"/>
          <c:showCatName val="0"/>
          <c:showSerName val="0"/>
          <c:showPercent val="0"/>
          <c:showBubbleSize val="0"/>
        </c:dLbls>
        <c:marker val="1"/>
        <c:smooth val="0"/>
        <c:axId val="709583288"/>
        <c:axId val="709585640"/>
      </c:lineChart>
      <c:catAx>
        <c:axId val="709583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09585640"/>
        <c:crosses val="autoZero"/>
        <c:auto val="1"/>
        <c:lblAlgn val="ctr"/>
        <c:lblOffset val="100"/>
        <c:tickLblSkip val="1"/>
        <c:tickMarkSkip val="1"/>
        <c:noMultiLvlLbl val="0"/>
      </c:catAx>
      <c:valAx>
        <c:axId val="709585640"/>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3288"/>
        <c:crosses val="autoZero"/>
        <c:crossBetween val="between"/>
      </c:valAx>
      <c:spPr>
        <a:solidFill>
          <a:srgbClr val="C0C0C0"/>
        </a:solidFill>
        <a:ln w="12700">
          <a:solidFill>
            <a:srgbClr val="808080"/>
          </a:solidFill>
          <a:prstDash val="solid"/>
        </a:ln>
      </c:spPr>
    </c:plotArea>
    <c:legend>
      <c:legendPos val="r"/>
      <c:layout>
        <c:manualLayout>
          <c:xMode val="edge"/>
          <c:yMode val="edge"/>
          <c:x val="0.79905715589333981"/>
          <c:y val="2.6503613959492498E-2"/>
          <c:w val="0.18726428033627859"/>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161852263629101"/>
          <c:h val="0.81955087805176496"/>
        </c:manualLayout>
      </c:layout>
      <c:lineChart>
        <c:grouping val="standard"/>
        <c:varyColors val="0"/>
        <c:ser>
          <c:idx val="0"/>
          <c:order val="0"/>
          <c:tx>
            <c:strRef>
              <c:f>'11C TUITION'!$E$36</c:f>
              <c:strCache>
                <c:ptCount val="1"/>
                <c:pt idx="0">
                  <c:v>MA-Larger (150)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TUITION'!$F$36:$J$36</c:f>
              <c:numCache>
                <c:formatCode>_("$"* #,##0_);_("$"* \(#,##0\);_("$"* "-"??_);_(@_)</c:formatCode>
                <c:ptCount val="5"/>
                <c:pt idx="0">
                  <c:v>30037</c:v>
                </c:pt>
                <c:pt idx="1">
                  <c:v>30830</c:v>
                </c:pt>
                <c:pt idx="2">
                  <c:v>31600</c:v>
                </c:pt>
                <c:pt idx="3">
                  <c:v>32454</c:v>
                </c:pt>
                <c:pt idx="4">
                  <c:v>33440</c:v>
                </c:pt>
              </c:numCache>
            </c:numRef>
          </c:val>
          <c:smooth val="0"/>
          <c:extLst>
            <c:ext xmlns:c16="http://schemas.microsoft.com/office/drawing/2014/chart" uri="{C3380CC4-5D6E-409C-BE32-E72D297353CC}">
              <c16:uniqueId val="{00000000-9C77-4719-9D7B-B904C46091C7}"/>
            </c:ext>
          </c:extLst>
        </c:ser>
        <c:ser>
          <c:idx val="1"/>
          <c:order val="1"/>
          <c:tx>
            <c:strRef>
              <c:f>'11C TUITION'!$E$37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TUITION'!$F$37:$J$37</c:f>
              <c:numCache>
                <c:formatCode>_("$"* #,##0_);_("$"* \(#,##0\);_("$"* "-"??_);_(@_)</c:formatCode>
                <c:ptCount val="5"/>
                <c:pt idx="0">
                  <c:v>28917</c:v>
                </c:pt>
                <c:pt idx="1">
                  <c:v>29696</c:v>
                </c:pt>
                <c:pt idx="2">
                  <c:v>30794</c:v>
                </c:pt>
                <c:pt idx="3">
                  <c:v>31540</c:v>
                </c:pt>
                <c:pt idx="4">
                  <c:v>32772</c:v>
                </c:pt>
              </c:numCache>
            </c:numRef>
          </c:val>
          <c:smooth val="0"/>
          <c:extLst>
            <c:ext xmlns:c16="http://schemas.microsoft.com/office/drawing/2014/chart" uri="{C3380CC4-5D6E-409C-BE32-E72D297353CC}">
              <c16:uniqueId val="{00000001-9C77-4719-9D7B-B904C46091C7}"/>
            </c:ext>
          </c:extLst>
        </c:ser>
        <c:ser>
          <c:idx val="2"/>
          <c:order val="2"/>
          <c:tx>
            <c:strRef>
              <c:f>'11C TUITION'!$E$38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TUITION'!$F$38:$J$38</c:f>
              <c:numCache>
                <c:formatCode>_("$"* #,##0_);_("$"* \(#,##0\);_("$"* "-"??_);_(@_)</c:formatCode>
                <c:ptCount val="5"/>
                <c:pt idx="0">
                  <c:v>25260</c:v>
                </c:pt>
                <c:pt idx="1">
                  <c:v>26503</c:v>
                </c:pt>
                <c:pt idx="2">
                  <c:v>27427.5</c:v>
                </c:pt>
                <c:pt idx="3">
                  <c:v>28150.5</c:v>
                </c:pt>
                <c:pt idx="4">
                  <c:v>28879.5</c:v>
                </c:pt>
              </c:numCache>
            </c:numRef>
          </c:val>
          <c:smooth val="0"/>
          <c:extLst>
            <c:ext xmlns:c16="http://schemas.microsoft.com/office/drawing/2014/chart" uri="{C3380CC4-5D6E-409C-BE32-E72D297353CC}">
              <c16:uniqueId val="{00000002-9C77-4719-9D7B-B904C46091C7}"/>
            </c:ext>
          </c:extLst>
        </c:ser>
        <c:ser>
          <c:idx val="3"/>
          <c:order val="3"/>
          <c:tx>
            <c:strRef>
              <c:f>'11C TUITION'!$E$39</c:f>
              <c:strCache>
                <c:ptCount val="1"/>
                <c:pt idx="0">
                  <c:v>BA-Arts &amp; Sci (201)</c:v>
                </c:pt>
              </c:strCache>
            </c:strRef>
          </c:tx>
          <c:spPr>
            <a:ln w="25400">
              <a:solidFill>
                <a:srgbClr val="006411"/>
              </a:solidFill>
              <a:prstDash val="solid"/>
            </a:ln>
          </c:spPr>
          <c:marker>
            <c:symbol val="x"/>
            <c:size val="5"/>
            <c:spPr>
              <a:noFill/>
              <a:ln>
                <a:solidFill>
                  <a:srgbClr val="006411"/>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TUITION'!$F$39:$J$39</c:f>
              <c:numCache>
                <c:formatCode>_("$"* #,##0_);_("$"* \(#,##0\);_("$"* "-"??_);_(@_)</c:formatCode>
                <c:ptCount val="5"/>
                <c:pt idx="0">
                  <c:v>38705</c:v>
                </c:pt>
                <c:pt idx="1">
                  <c:v>40040</c:v>
                </c:pt>
                <c:pt idx="2">
                  <c:v>41682</c:v>
                </c:pt>
                <c:pt idx="3">
                  <c:v>42746</c:v>
                </c:pt>
                <c:pt idx="4">
                  <c:v>43900</c:v>
                </c:pt>
              </c:numCache>
            </c:numRef>
          </c:val>
          <c:smooth val="0"/>
          <c:extLst>
            <c:ext xmlns:c16="http://schemas.microsoft.com/office/drawing/2014/chart" uri="{C3380CC4-5D6E-409C-BE32-E72D297353CC}">
              <c16:uniqueId val="{00000003-9C77-4719-9D7B-B904C46091C7}"/>
            </c:ext>
          </c:extLst>
        </c:ser>
        <c:ser>
          <c:idx val="4"/>
          <c:order val="4"/>
          <c:tx>
            <c:strRef>
              <c:f>'11C TUITION'!$E$40</c:f>
              <c:strCache>
                <c:ptCount val="1"/>
                <c:pt idx="0">
                  <c:v>BA-Diverse (156)</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TUITION'!$F$40:$J$40</c:f>
              <c:numCache>
                <c:formatCode>_("$"* #,##0_);_("$"* \(#,##0\);_("$"* "-"??_);_(@_)</c:formatCode>
                <c:ptCount val="5"/>
                <c:pt idx="0">
                  <c:v>24557</c:v>
                </c:pt>
                <c:pt idx="1">
                  <c:v>25386.5</c:v>
                </c:pt>
                <c:pt idx="2">
                  <c:v>26070</c:v>
                </c:pt>
                <c:pt idx="3">
                  <c:v>26664</c:v>
                </c:pt>
                <c:pt idx="4">
                  <c:v>27400</c:v>
                </c:pt>
              </c:numCache>
            </c:numRef>
          </c:val>
          <c:smooth val="0"/>
          <c:extLst>
            <c:ext xmlns:c16="http://schemas.microsoft.com/office/drawing/2014/chart" uri="{C3380CC4-5D6E-409C-BE32-E72D297353CC}">
              <c16:uniqueId val="{00000004-9C77-4719-9D7B-B904C46091C7}"/>
            </c:ext>
          </c:extLst>
        </c:ser>
        <c:ser>
          <c:idx val="5"/>
          <c:order val="5"/>
          <c:tx>
            <c:strRef>
              <c:f>'11C TUITION'!$E$41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TUITION'!$F$41:$J$41</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5-9C77-4719-9D7B-B904C46091C7}"/>
            </c:ext>
          </c:extLst>
        </c:ser>
        <c:ser>
          <c:idx val="6"/>
          <c:order val="6"/>
          <c:tx>
            <c:strRef>
              <c:f>'11C TUITION'!$E$42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'11C TUITION'!$F$35:$J$35</c:f>
              <c:strCache>
                <c:ptCount val="5"/>
                <c:pt idx="0">
                  <c:v>2015-2016</c:v>
                </c:pt>
                <c:pt idx="1">
                  <c:v>2016-2017</c:v>
                </c:pt>
                <c:pt idx="2">
                  <c:v>2017-2018</c:v>
                </c:pt>
                <c:pt idx="3">
                  <c:v>2018-2019</c:v>
                </c:pt>
                <c:pt idx="4">
                  <c:v>2019-2020</c:v>
                </c:pt>
              </c:strCache>
            </c:strRef>
          </c:cat>
          <c:val>
            <c:numRef>
              <c:f>'11C TUITION'!$F$42:$J$42</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6-9C77-4719-9D7B-B904C46091C7}"/>
            </c:ext>
          </c:extLst>
        </c:ser>
        <c:dLbls>
          <c:showLegendKey val="0"/>
          <c:showVal val="0"/>
          <c:showCatName val="0"/>
          <c:showSerName val="0"/>
          <c:showPercent val="0"/>
          <c:showBubbleSize val="0"/>
        </c:dLbls>
        <c:marker val="1"/>
        <c:smooth val="0"/>
        <c:axId val="709586032"/>
        <c:axId val="709583680"/>
      </c:lineChart>
      <c:catAx>
        <c:axId val="70958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09583680"/>
        <c:crosses val="autoZero"/>
        <c:auto val="1"/>
        <c:lblAlgn val="ctr"/>
        <c:lblOffset val="100"/>
        <c:tickLblSkip val="1"/>
        <c:tickMarkSkip val="1"/>
        <c:noMultiLvlLbl val="0"/>
      </c:catAx>
      <c:valAx>
        <c:axId val="709583680"/>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09586032"/>
        <c:crosses val="autoZero"/>
        <c:crossBetween val="between"/>
      </c:valAx>
      <c:spPr>
        <a:solidFill>
          <a:srgbClr val="C0C0C0"/>
        </a:solidFill>
        <a:ln w="12700">
          <a:solidFill>
            <a:srgbClr val="808080"/>
          </a:solidFill>
          <a:prstDash val="solid"/>
        </a:ln>
      </c:spPr>
    </c:plotArea>
    <c:legend>
      <c:legendPos val="r"/>
      <c:layout>
        <c:manualLayout>
          <c:xMode val="edge"/>
          <c:yMode val="edge"/>
          <c:x val="0.7924533777454611"/>
          <c:y val="3.024195781237041E-2"/>
          <c:w val="0.19481145536242586"/>
          <c:h val="0.431451931456484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3161852263629101"/>
          <c:h val="0.86398091150045198"/>
        </c:manualLayout>
      </c:layout>
      <c:lineChart>
        <c:grouping val="standard"/>
        <c:varyColors val="0"/>
        <c:ser>
          <c:idx val="0"/>
          <c:order val="0"/>
          <c:tx>
            <c:strRef>
              <c:f>'11C TUITION'!$E$72</c:f>
              <c:strCache>
                <c:ptCount val="1"/>
                <c:pt idx="0">
                  <c:v>MA-Larger (17)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TUITION'!$F$72:$J$72</c:f>
              <c:numCache>
                <c:formatCode>_("$"* #,##0_);_("$"* \(#,##0\);_("$"* "-"??_);_(@_)</c:formatCode>
                <c:ptCount val="5"/>
                <c:pt idx="0">
                  <c:v>27110</c:v>
                </c:pt>
                <c:pt idx="1">
                  <c:v>28200</c:v>
                </c:pt>
                <c:pt idx="2">
                  <c:v>29200</c:v>
                </c:pt>
                <c:pt idx="3">
                  <c:v>30650</c:v>
                </c:pt>
                <c:pt idx="4">
                  <c:v>31460</c:v>
                </c:pt>
              </c:numCache>
            </c:numRef>
          </c:val>
          <c:smooth val="0"/>
          <c:extLst>
            <c:ext xmlns:c16="http://schemas.microsoft.com/office/drawing/2014/chart" uri="{C3380CC4-5D6E-409C-BE32-E72D297353CC}">
              <c16:uniqueId val="{00000000-23B9-4C93-89ED-645DA42973F6}"/>
            </c:ext>
          </c:extLst>
        </c:ser>
        <c:ser>
          <c:idx val="1"/>
          <c:order val="1"/>
          <c:tx>
            <c:strRef>
              <c:f>'11C TUITION'!$E$73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TUITION'!$F$73:$J$73</c:f>
              <c:numCache>
                <c:formatCode>_("$"* #,##0_);_("$"* \(#,##0\);_("$"* "-"??_);_(@_)</c:formatCode>
                <c:ptCount val="5"/>
                <c:pt idx="0">
                  <c:v>26048</c:v>
                </c:pt>
                <c:pt idx="1">
                  <c:v>27205</c:v>
                </c:pt>
                <c:pt idx="2">
                  <c:v>27850</c:v>
                </c:pt>
                <c:pt idx="3">
                  <c:v>28900</c:v>
                </c:pt>
                <c:pt idx="4">
                  <c:v>30010</c:v>
                </c:pt>
              </c:numCache>
            </c:numRef>
          </c:val>
          <c:smooth val="0"/>
          <c:extLst>
            <c:ext xmlns:c16="http://schemas.microsoft.com/office/drawing/2014/chart" uri="{C3380CC4-5D6E-409C-BE32-E72D297353CC}">
              <c16:uniqueId val="{00000001-23B9-4C93-89ED-645DA42973F6}"/>
            </c:ext>
          </c:extLst>
        </c:ser>
        <c:ser>
          <c:idx val="2"/>
          <c:order val="2"/>
          <c:tx>
            <c:strRef>
              <c:f>'11C TUITION'!$E$74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TUITION'!$F$74:$J$74</c:f>
              <c:numCache>
                <c:formatCode>_("$"* #,##0_);_("$"* \(#,##0\);_("$"* "-"??_);_(@_)</c:formatCode>
                <c:ptCount val="5"/>
                <c:pt idx="0">
                  <c:v>27503</c:v>
                </c:pt>
                <c:pt idx="1">
                  <c:v>28943</c:v>
                </c:pt>
                <c:pt idx="2">
                  <c:v>30501</c:v>
                </c:pt>
                <c:pt idx="3">
                  <c:v>31485</c:v>
                </c:pt>
                <c:pt idx="4">
                  <c:v>32553</c:v>
                </c:pt>
              </c:numCache>
            </c:numRef>
          </c:val>
          <c:smooth val="0"/>
          <c:extLst>
            <c:ext xmlns:c16="http://schemas.microsoft.com/office/drawing/2014/chart" uri="{C3380CC4-5D6E-409C-BE32-E72D297353CC}">
              <c16:uniqueId val="{00000002-23B9-4C93-89ED-645DA42973F6}"/>
            </c:ext>
          </c:extLst>
        </c:ser>
        <c:ser>
          <c:idx val="3"/>
          <c:order val="3"/>
          <c:tx>
            <c:strRef>
              <c:f>'11C TUITION'!$E$75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TUITION'!$F$75:$J$75</c:f>
              <c:numCache>
                <c:formatCode>_("$"* #,##0_);_("$"* \(#,##0\);_("$"* "-"??_);_(@_)</c:formatCode>
                <c:ptCount val="5"/>
                <c:pt idx="0">
                  <c:v>36895</c:v>
                </c:pt>
                <c:pt idx="1">
                  <c:v>38187.5</c:v>
                </c:pt>
                <c:pt idx="2">
                  <c:v>39680</c:v>
                </c:pt>
                <c:pt idx="3">
                  <c:v>40980</c:v>
                </c:pt>
                <c:pt idx="4">
                  <c:v>38455</c:v>
                </c:pt>
              </c:numCache>
            </c:numRef>
          </c:val>
          <c:smooth val="0"/>
          <c:extLst>
            <c:ext xmlns:c16="http://schemas.microsoft.com/office/drawing/2014/chart" uri="{C3380CC4-5D6E-409C-BE32-E72D297353CC}">
              <c16:uniqueId val="{00000003-23B9-4C93-89ED-645DA42973F6}"/>
            </c:ext>
          </c:extLst>
        </c:ser>
        <c:ser>
          <c:idx val="4"/>
          <c:order val="4"/>
          <c:tx>
            <c:strRef>
              <c:f>'11C TUITION'!$E$76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TUITION'!$F$76:$J$76</c:f>
              <c:numCache>
                <c:formatCode>_("$"* #,##0_);_("$"* \(#,##0\);_("$"* "-"??_);_(@_)</c:formatCode>
                <c:ptCount val="5"/>
                <c:pt idx="0">
                  <c:v>24000</c:v>
                </c:pt>
                <c:pt idx="1">
                  <c:v>24700</c:v>
                </c:pt>
                <c:pt idx="2">
                  <c:v>25470</c:v>
                </c:pt>
                <c:pt idx="3">
                  <c:v>26796</c:v>
                </c:pt>
                <c:pt idx="4">
                  <c:v>27890</c:v>
                </c:pt>
              </c:numCache>
            </c:numRef>
          </c:val>
          <c:smooth val="0"/>
          <c:extLst>
            <c:ext xmlns:c16="http://schemas.microsoft.com/office/drawing/2014/chart" uri="{C3380CC4-5D6E-409C-BE32-E72D297353CC}">
              <c16:uniqueId val="{00000004-23B9-4C93-89ED-645DA42973F6}"/>
            </c:ext>
          </c:extLst>
        </c:ser>
        <c:ser>
          <c:idx val="5"/>
          <c:order val="5"/>
          <c:tx>
            <c:strRef>
              <c:f>'11C TUITION'!$E$77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TUITION'!$F$77:$J$77</c:f>
              <c:numCache>
                <c:formatCode>_("$"* #,##0_);_("$"* \(#,##0\);_("$"* "-"??_);_(@_)</c:formatCode>
                <c:ptCount val="5"/>
                <c:pt idx="0">
                  <c:v>28924.5</c:v>
                </c:pt>
                <c:pt idx="1">
                  <c:v>29767</c:v>
                </c:pt>
                <c:pt idx="2">
                  <c:v>30869</c:v>
                </c:pt>
                <c:pt idx="3">
                  <c:v>31745</c:v>
                </c:pt>
                <c:pt idx="4">
                  <c:v>32598</c:v>
                </c:pt>
              </c:numCache>
            </c:numRef>
          </c:val>
          <c:smooth val="0"/>
          <c:extLst>
            <c:ext xmlns:c16="http://schemas.microsoft.com/office/drawing/2014/chart" uri="{C3380CC4-5D6E-409C-BE32-E72D297353CC}">
              <c16:uniqueId val="{00000005-23B9-4C93-89ED-645DA42973F6}"/>
            </c:ext>
          </c:extLst>
        </c:ser>
        <c:ser>
          <c:idx val="6"/>
          <c:order val="6"/>
          <c:tx>
            <c:strRef>
              <c:f>'11C TUITION'!$E$78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'11C TUITION'!$F$71:$J$71</c:f>
              <c:strCache>
                <c:ptCount val="5"/>
                <c:pt idx="0">
                  <c:v>2015-2016</c:v>
                </c:pt>
                <c:pt idx="1">
                  <c:v>2016-2017</c:v>
                </c:pt>
                <c:pt idx="2">
                  <c:v>2017-2018</c:v>
                </c:pt>
                <c:pt idx="3">
                  <c:v>2018-2019</c:v>
                </c:pt>
                <c:pt idx="4">
                  <c:v>2019-2020</c:v>
                </c:pt>
              </c:strCache>
            </c:strRef>
          </c:cat>
          <c:val>
            <c:numRef>
              <c:f>'11C TUITION'!$F$78:$J$78</c:f>
              <c:numCache>
                <c:formatCode>_("$"* #,##0_);_("$"* \(#,##0\);_("$"* "-"??_);_(@_)</c:formatCode>
                <c:ptCount val="5"/>
                <c:pt idx="0">
                  <c:v>27900</c:v>
                </c:pt>
                <c:pt idx="1">
                  <c:v>28910</c:v>
                </c:pt>
                <c:pt idx="2">
                  <c:v>29960</c:v>
                </c:pt>
                <c:pt idx="3">
                  <c:v>29960</c:v>
                </c:pt>
                <c:pt idx="4">
                  <c:v>30860</c:v>
                </c:pt>
              </c:numCache>
            </c:numRef>
          </c:val>
          <c:smooth val="0"/>
          <c:extLst>
            <c:ext xmlns:c16="http://schemas.microsoft.com/office/drawing/2014/chart" uri="{C3380CC4-5D6E-409C-BE32-E72D297353CC}">
              <c16:uniqueId val="{00000006-23B9-4C93-89ED-645DA42973F6}"/>
            </c:ext>
          </c:extLst>
        </c:ser>
        <c:dLbls>
          <c:showLegendKey val="0"/>
          <c:showVal val="0"/>
          <c:showCatName val="0"/>
          <c:showSerName val="0"/>
          <c:showPercent val="0"/>
          <c:showBubbleSize val="0"/>
        </c:dLbls>
        <c:marker val="1"/>
        <c:smooth val="0"/>
        <c:axId val="709584072"/>
        <c:axId val="682954888"/>
      </c:lineChart>
      <c:catAx>
        <c:axId val="709584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2954888"/>
        <c:crosses val="autoZero"/>
        <c:auto val="1"/>
        <c:lblAlgn val="ctr"/>
        <c:lblOffset val="100"/>
        <c:tickLblSkip val="1"/>
        <c:tickMarkSkip val="1"/>
        <c:noMultiLvlLbl val="0"/>
      </c:catAx>
      <c:valAx>
        <c:axId val="682954888"/>
        <c:scaling>
          <c:orientation val="minMax"/>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09584072"/>
        <c:crosses val="autoZero"/>
        <c:crossBetween val="between"/>
      </c:valAx>
      <c:spPr>
        <a:solidFill>
          <a:srgbClr val="C0C0C0"/>
        </a:solidFill>
        <a:ln w="12700">
          <a:solidFill>
            <a:srgbClr val="808080"/>
          </a:solidFill>
          <a:prstDash val="solid"/>
        </a:ln>
      </c:spPr>
    </c:plotArea>
    <c:legend>
      <c:legendPos val="r"/>
      <c:layout>
        <c:manualLayout>
          <c:xMode val="edge"/>
          <c:yMode val="edge"/>
          <c:x val="0.79717036213680303"/>
          <c:y val="3.3639202333202015E-2"/>
          <c:w val="0.19198126472762062"/>
          <c:h val="0.432212781493262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91005764488493E-2"/>
          <c:y val="8.4577319888156602E-2"/>
          <c:w val="0.745388349223013"/>
          <c:h val="0.81094724363350201"/>
        </c:manualLayout>
      </c:layout>
      <c:lineChart>
        <c:grouping val="standard"/>
        <c:varyColors val="0"/>
        <c:ser>
          <c:idx val="0"/>
          <c:order val="0"/>
          <c:tx>
            <c:strRef>
              <c:f>'12R TOTAL INST AID'!$E$36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AID'!$F$36:$J$36</c:f>
              <c:numCache>
                <c:formatCode>_("$"* #,##0_);_("$"* \(#,##0\);_("$"* "-"??_);_(@_)</c:formatCode>
                <c:ptCount val="5"/>
                <c:pt idx="0">
                  <c:v>9567.5383105310939</c:v>
                </c:pt>
                <c:pt idx="1">
                  <c:v>10491.811566720849</c:v>
                </c:pt>
                <c:pt idx="2">
                  <c:v>10821.219949553049</c:v>
                </c:pt>
                <c:pt idx="3">
                  <c:v>11965.13717880685</c:v>
                </c:pt>
                <c:pt idx="4">
                  <c:v>11763.940368186799</c:v>
                </c:pt>
              </c:numCache>
            </c:numRef>
          </c:val>
          <c:smooth val="0"/>
          <c:extLst>
            <c:ext xmlns:c16="http://schemas.microsoft.com/office/drawing/2014/chart" uri="{C3380CC4-5D6E-409C-BE32-E72D297353CC}">
              <c16:uniqueId val="{00000000-2001-4FC6-AF14-88C87194076C}"/>
            </c:ext>
          </c:extLst>
        </c:ser>
        <c:ser>
          <c:idx val="1"/>
          <c:order val="1"/>
          <c:tx>
            <c:strRef>
              <c:f>'12R TOTAL INST AID'!$E$37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AID'!$F$37:$J$37</c:f>
              <c:numCache>
                <c:formatCode>_("$"* #,##0_);_("$"* \(#,##0\);_("$"* "-"??_);_(@_)</c:formatCode>
                <c:ptCount val="5"/>
                <c:pt idx="0">
                  <c:v>11532.2426256751</c:v>
                </c:pt>
                <c:pt idx="1">
                  <c:v>12353.1653179191</c:v>
                </c:pt>
                <c:pt idx="2">
                  <c:v>12725.887951807201</c:v>
                </c:pt>
                <c:pt idx="3">
                  <c:v>13035.987881981</c:v>
                </c:pt>
                <c:pt idx="4">
                  <c:v>14003.816285998</c:v>
                </c:pt>
              </c:numCache>
            </c:numRef>
          </c:val>
          <c:smooth val="0"/>
          <c:extLst>
            <c:ext xmlns:c16="http://schemas.microsoft.com/office/drawing/2014/chart" uri="{C3380CC4-5D6E-409C-BE32-E72D297353CC}">
              <c16:uniqueId val="{00000001-2001-4FC6-AF14-88C87194076C}"/>
            </c:ext>
          </c:extLst>
        </c:ser>
        <c:ser>
          <c:idx val="2"/>
          <c:order val="2"/>
          <c:tx>
            <c:strRef>
              <c:f>'12R TOTAL INST AID'!$E$38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AID'!$F$38:$J$38</c:f>
              <c:numCache>
                <c:formatCode>_("$"* #,##0_);_("$"* \(#,##0\);_("$"* "-"??_);_(@_)</c:formatCode>
                <c:ptCount val="5"/>
                <c:pt idx="0">
                  <c:v>9956.9583636488642</c:v>
                </c:pt>
                <c:pt idx="1">
                  <c:v>10699.7955391575</c:v>
                </c:pt>
                <c:pt idx="2">
                  <c:v>11350.5762256665</c:v>
                </c:pt>
                <c:pt idx="3">
                  <c:v>12000.111975148349</c:v>
                </c:pt>
                <c:pt idx="4">
                  <c:v>12852.9014937139</c:v>
                </c:pt>
              </c:numCache>
            </c:numRef>
          </c:val>
          <c:smooth val="0"/>
          <c:extLst>
            <c:ext xmlns:c16="http://schemas.microsoft.com/office/drawing/2014/chart" uri="{C3380CC4-5D6E-409C-BE32-E72D297353CC}">
              <c16:uniqueId val="{00000002-2001-4FC6-AF14-88C87194076C}"/>
            </c:ext>
          </c:extLst>
        </c:ser>
        <c:ser>
          <c:idx val="3"/>
          <c:order val="3"/>
          <c:tx>
            <c:strRef>
              <c:f>'12R TOTAL INST AID'!$E$39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AID'!$F$39:$J$39</c:f>
              <c:numCache>
                <c:formatCode>_("$"* #,##0_);_("$"* \(#,##0\);_("$"* "-"??_);_(@_)</c:formatCode>
                <c:ptCount val="5"/>
                <c:pt idx="0">
                  <c:v>12829.304657144199</c:v>
                </c:pt>
                <c:pt idx="1">
                  <c:v>13644.9814278169</c:v>
                </c:pt>
                <c:pt idx="2">
                  <c:v>14254.742313024151</c:v>
                </c:pt>
                <c:pt idx="3">
                  <c:v>15540.683471199151</c:v>
                </c:pt>
                <c:pt idx="4">
                  <c:v>16437.240006952248</c:v>
                </c:pt>
              </c:numCache>
            </c:numRef>
          </c:val>
          <c:smooth val="0"/>
          <c:extLst>
            <c:ext xmlns:c16="http://schemas.microsoft.com/office/drawing/2014/chart" uri="{C3380CC4-5D6E-409C-BE32-E72D297353CC}">
              <c16:uniqueId val="{00000003-2001-4FC6-AF14-88C87194076C}"/>
            </c:ext>
          </c:extLst>
        </c:ser>
        <c:ser>
          <c:idx val="4"/>
          <c:order val="4"/>
          <c:tx>
            <c:strRef>
              <c:f>'12R TOTAL INST AID'!$E$40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AID'!$F$40:$J$40</c:f>
              <c:numCache>
                <c:formatCode>_("$"* #,##0_);_("$"* \(#,##0\);_("$"* "-"??_);_(@_)</c:formatCode>
                <c:ptCount val="5"/>
                <c:pt idx="0">
                  <c:v>7883.40797227036</c:v>
                </c:pt>
                <c:pt idx="1">
                  <c:v>8266.9153645833303</c:v>
                </c:pt>
                <c:pt idx="2">
                  <c:v>8542.6237288135599</c:v>
                </c:pt>
                <c:pt idx="3">
                  <c:v>9400.6451271186397</c:v>
                </c:pt>
                <c:pt idx="4">
                  <c:v>9444.1535326086996</c:v>
                </c:pt>
              </c:numCache>
            </c:numRef>
          </c:val>
          <c:smooth val="0"/>
          <c:extLst>
            <c:ext xmlns:c16="http://schemas.microsoft.com/office/drawing/2014/chart" uri="{C3380CC4-5D6E-409C-BE32-E72D297353CC}">
              <c16:uniqueId val="{00000004-2001-4FC6-AF14-88C87194076C}"/>
            </c:ext>
          </c:extLst>
        </c:ser>
        <c:ser>
          <c:idx val="5"/>
          <c:order val="5"/>
          <c:tx>
            <c:strRef>
              <c:f>'12R TOTAL INST AID'!$E$41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AID'!$F$41:$J$41</c:f>
              <c:numCache>
                <c:formatCode>_("$"* #,##0_);_("$"* \(#,##0\);_("$"* "-"??_);_(@_)</c:formatCode>
                <c:ptCount val="5"/>
                <c:pt idx="0">
                  <c:v>7018.3723868239304</c:v>
                </c:pt>
                <c:pt idx="1">
                  <c:v>7373.9406719717053</c:v>
                </c:pt>
                <c:pt idx="2">
                  <c:v>8710.760472363374</c:v>
                </c:pt>
                <c:pt idx="3">
                  <c:v>8601.8636523680343</c:v>
                </c:pt>
                <c:pt idx="4">
                  <c:v>9482.8133459921301</c:v>
                </c:pt>
              </c:numCache>
            </c:numRef>
          </c:val>
          <c:smooth val="0"/>
          <c:extLst>
            <c:ext xmlns:c16="http://schemas.microsoft.com/office/drawing/2014/chart" uri="{C3380CC4-5D6E-409C-BE32-E72D297353CC}">
              <c16:uniqueId val="{00000005-2001-4FC6-AF14-88C87194076C}"/>
            </c:ext>
          </c:extLst>
        </c:ser>
        <c:ser>
          <c:idx val="6"/>
          <c:order val="6"/>
          <c:tx>
            <c:strRef>
              <c:f>'12R TOTAL INST AID'!$E$42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'12R TOTAL INST AID'!$F$35:$J$35</c:f>
              <c:strCache>
                <c:ptCount val="5"/>
                <c:pt idx="0">
                  <c:v>2014-2015</c:v>
                </c:pt>
                <c:pt idx="1">
                  <c:v>2015-2016</c:v>
                </c:pt>
                <c:pt idx="2">
                  <c:v>2016-2017</c:v>
                </c:pt>
                <c:pt idx="3">
                  <c:v>2017-2018</c:v>
                </c:pt>
                <c:pt idx="4">
                  <c:v>2018-2019</c:v>
                </c:pt>
              </c:strCache>
            </c:strRef>
          </c:cat>
          <c:val>
            <c:numRef>
              <c:f>'12R TOTAL INST AID'!$F$42:$J$42</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6-2001-4FC6-AF14-88C87194076C}"/>
            </c:ext>
          </c:extLst>
        </c:ser>
        <c:dLbls>
          <c:showLegendKey val="0"/>
          <c:showVal val="0"/>
          <c:showCatName val="0"/>
          <c:showSerName val="0"/>
          <c:showPercent val="0"/>
          <c:showBubbleSize val="0"/>
        </c:dLbls>
        <c:marker val="1"/>
        <c:smooth val="0"/>
        <c:axId val="682955280"/>
        <c:axId val="682956456"/>
      </c:lineChart>
      <c:catAx>
        <c:axId val="68295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682956456"/>
        <c:crossesAt val="2000"/>
        <c:auto val="1"/>
        <c:lblAlgn val="ctr"/>
        <c:lblOffset val="100"/>
        <c:tickLblSkip val="1"/>
        <c:tickMarkSkip val="1"/>
        <c:noMultiLvlLbl val="0"/>
      </c:catAx>
      <c:valAx>
        <c:axId val="682956456"/>
        <c:scaling>
          <c:orientation val="minMax"/>
          <c:max val="18000"/>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2955280"/>
        <c:crosses val="autoZero"/>
        <c:crossBetween val="between"/>
      </c:valAx>
      <c:spPr>
        <a:solidFill>
          <a:srgbClr val="C0C0C0"/>
        </a:solidFill>
        <a:ln w="3175">
          <a:solidFill>
            <a:srgbClr val="808080"/>
          </a:solidFill>
          <a:prstDash val="solid"/>
        </a:ln>
      </c:spPr>
    </c:plotArea>
    <c:legend>
      <c:legendPos val="r"/>
      <c:layout>
        <c:manualLayout>
          <c:xMode val="edge"/>
          <c:yMode val="edge"/>
          <c:x val="0.79251649541718139"/>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92948581412858"/>
          <c:y val="0.19161676646706599"/>
          <c:w val="0.89207051418587147"/>
          <c:h val="0.73053892215568905"/>
        </c:manualLayout>
      </c:layout>
      <c:lineChart>
        <c:grouping val="standard"/>
        <c:varyColors val="0"/>
        <c:ser>
          <c:idx val="0"/>
          <c:order val="0"/>
          <c:tx>
            <c:strRef>
              <c:f>'REV AID TRENDS'!$C$54</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'REV AID TRENDS'!$D$53:$H$53</c:f>
              <c:strCache>
                <c:ptCount val="5"/>
                <c:pt idx="0">
                  <c:v>2014-2015</c:v>
                </c:pt>
                <c:pt idx="1">
                  <c:v>2015-2016</c:v>
                </c:pt>
                <c:pt idx="2">
                  <c:v>2016-2017</c:v>
                </c:pt>
                <c:pt idx="3">
                  <c:v>2017-2018</c:v>
                </c:pt>
                <c:pt idx="4">
                  <c:v>2018-2019</c:v>
                </c:pt>
              </c:strCache>
            </c:strRef>
          </c:cat>
          <c:val>
            <c:numRef>
              <c:f>'REV AID TRENDS'!$D$54:$H$54</c:f>
              <c:numCache>
                <c:formatCode>"$"#,##0</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0-B682-43C7-AD1A-9296AB6C3C62}"/>
            </c:ext>
          </c:extLst>
        </c:ser>
        <c:ser>
          <c:idx val="1"/>
          <c:order val="1"/>
          <c:tx>
            <c:strRef>
              <c:f>'REV AID TRENDS'!$C$55</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'REV AID TRENDS'!$D$53:$H$53</c:f>
              <c:strCache>
                <c:ptCount val="5"/>
                <c:pt idx="0">
                  <c:v>2014-2015</c:v>
                </c:pt>
                <c:pt idx="1">
                  <c:v>2015-2016</c:v>
                </c:pt>
                <c:pt idx="2">
                  <c:v>2016-2017</c:v>
                </c:pt>
                <c:pt idx="3">
                  <c:v>2017-2018</c:v>
                </c:pt>
                <c:pt idx="4">
                  <c:v>2018-2019</c:v>
                </c:pt>
              </c:strCache>
            </c:strRef>
          </c:cat>
          <c:val>
            <c:numRef>
              <c:f>'REV AID TRENDS'!$D$55:$H$55</c:f>
              <c:numCache>
                <c:formatCode>"$"#,##0</c:formatCode>
                <c:ptCount val="5"/>
                <c:pt idx="0">
                  <c:v>13140</c:v>
                </c:pt>
                <c:pt idx="1">
                  <c:v>13939.5</c:v>
                </c:pt>
                <c:pt idx="2">
                  <c:v>15181</c:v>
                </c:pt>
                <c:pt idx="3">
                  <c:v>15753.5</c:v>
                </c:pt>
                <c:pt idx="4">
                  <c:v>16296</c:v>
                </c:pt>
              </c:numCache>
            </c:numRef>
          </c:val>
          <c:smooth val="0"/>
          <c:extLst>
            <c:ext xmlns:c16="http://schemas.microsoft.com/office/drawing/2014/chart" uri="{C3380CC4-5D6E-409C-BE32-E72D297353CC}">
              <c16:uniqueId val="{00000001-B682-43C7-AD1A-9296AB6C3C62}"/>
            </c:ext>
          </c:extLst>
        </c:ser>
        <c:ser>
          <c:idx val="2"/>
          <c:order val="2"/>
          <c:tx>
            <c:strRef>
              <c:f>'REV AID TRENDS'!$C$56</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'REV AID TRENDS'!$D$53:$H$53</c:f>
              <c:strCache>
                <c:ptCount val="5"/>
                <c:pt idx="0">
                  <c:v>2014-2015</c:v>
                </c:pt>
                <c:pt idx="1">
                  <c:v>2015-2016</c:v>
                </c:pt>
                <c:pt idx="2">
                  <c:v>2016-2017</c:v>
                </c:pt>
                <c:pt idx="3">
                  <c:v>2017-2018</c:v>
                </c:pt>
                <c:pt idx="4">
                  <c:v>2018-2019</c:v>
                </c:pt>
              </c:strCache>
            </c:strRef>
          </c:cat>
          <c:val>
            <c:numRef>
              <c:f>'REV AID TRENDS'!$D$56:$H$56</c:f>
              <c:numCache>
                <c:formatCode>"$"#,##0</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2-B682-43C7-AD1A-9296AB6C3C62}"/>
            </c:ext>
          </c:extLst>
        </c:ser>
        <c:dLbls>
          <c:showLegendKey val="0"/>
          <c:showVal val="0"/>
          <c:showCatName val="0"/>
          <c:showSerName val="0"/>
          <c:showPercent val="0"/>
          <c:showBubbleSize val="0"/>
        </c:dLbls>
        <c:marker val="1"/>
        <c:smooth val="0"/>
        <c:axId val="818478848"/>
        <c:axId val="818475320"/>
      </c:lineChart>
      <c:catAx>
        <c:axId val="818478848"/>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5320"/>
        <c:crosses val="max"/>
        <c:auto val="1"/>
        <c:lblAlgn val="ctr"/>
        <c:lblOffset val="100"/>
        <c:tickLblSkip val="1"/>
        <c:tickMarkSkip val="1"/>
        <c:noMultiLvlLbl val="0"/>
      </c:catAx>
      <c:valAx>
        <c:axId val="818475320"/>
        <c:scaling>
          <c:orientation val="minMax"/>
          <c:min val="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8848"/>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1477832512303E-2"/>
          <c:y val="8.5000103759892295E-2"/>
          <c:w val="0.74876847290640403"/>
          <c:h val="0.82750101013306898"/>
        </c:manualLayout>
      </c:layout>
      <c:lineChart>
        <c:grouping val="standard"/>
        <c:varyColors val="0"/>
        <c:ser>
          <c:idx val="0"/>
          <c:order val="0"/>
          <c:tx>
            <c:strRef>
              <c:f>'12R TOTAL INST AID'!$E$71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'12R TOTAL INST AID'!$F$70:$J$70</c:f>
              <c:strCache>
                <c:ptCount val="5"/>
                <c:pt idx="0">
                  <c:v>2014-2015</c:v>
                </c:pt>
                <c:pt idx="1">
                  <c:v>2015-2016</c:v>
                </c:pt>
                <c:pt idx="2">
                  <c:v>2016-2017</c:v>
                </c:pt>
                <c:pt idx="3">
                  <c:v>2017-2018</c:v>
                </c:pt>
                <c:pt idx="4">
                  <c:v>2018-2019</c:v>
                </c:pt>
              </c:strCache>
            </c:strRef>
          </c:cat>
          <c:val>
            <c:numRef>
              <c:f>'12R TOTAL INST AID'!$F$71:$J$71</c:f>
              <c:numCache>
                <c:formatCode>_("$"* #,##0_);_("$"* \(#,##0\);_("$"* "-"??_);_(@_)</c:formatCode>
                <c:ptCount val="5"/>
                <c:pt idx="0">
                  <c:v>11279.627818094799</c:v>
                </c:pt>
                <c:pt idx="1">
                  <c:v>11800.161444682049</c:v>
                </c:pt>
                <c:pt idx="2">
                  <c:v>12500.0372309998</c:v>
                </c:pt>
                <c:pt idx="3">
                  <c:v>13226.020415856625</c:v>
                </c:pt>
                <c:pt idx="4">
                  <c:v>14399.581168467925</c:v>
                </c:pt>
              </c:numCache>
            </c:numRef>
          </c:val>
          <c:smooth val="0"/>
          <c:extLst>
            <c:ext xmlns:c16="http://schemas.microsoft.com/office/drawing/2014/chart" uri="{C3380CC4-5D6E-409C-BE32-E72D297353CC}">
              <c16:uniqueId val="{00000000-F389-435B-BA9F-7E153E525730}"/>
            </c:ext>
          </c:extLst>
        </c:ser>
        <c:ser>
          <c:idx val="1"/>
          <c:order val="1"/>
          <c:tx>
            <c:strRef>
              <c:f>'12R TOTAL INST AID'!$E$72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'12R TOTAL INST AID'!$F$70:$J$70</c:f>
              <c:strCache>
                <c:ptCount val="5"/>
                <c:pt idx="0">
                  <c:v>2014-2015</c:v>
                </c:pt>
                <c:pt idx="1">
                  <c:v>2015-2016</c:v>
                </c:pt>
                <c:pt idx="2">
                  <c:v>2016-2017</c:v>
                </c:pt>
                <c:pt idx="3">
                  <c:v>2017-2018</c:v>
                </c:pt>
                <c:pt idx="4">
                  <c:v>2018-2019</c:v>
                </c:pt>
              </c:strCache>
            </c:strRef>
          </c:cat>
          <c:val>
            <c:numRef>
              <c:f>'12R TOTAL INST AID'!$F$72:$J$72</c:f>
              <c:numCache>
                <c:formatCode>_("$"* #,##0_);_("$"* \(#,##0\);_("$"* "-"??_);_(@_)</c:formatCode>
                <c:ptCount val="5"/>
                <c:pt idx="0">
                  <c:v>7018.3723868239304</c:v>
                </c:pt>
                <c:pt idx="1">
                  <c:v>7373.9406719717053</c:v>
                </c:pt>
                <c:pt idx="2">
                  <c:v>8710.760472363374</c:v>
                </c:pt>
                <c:pt idx="3">
                  <c:v>8601.8636523680343</c:v>
                </c:pt>
                <c:pt idx="4">
                  <c:v>9482.8133459921301</c:v>
                </c:pt>
              </c:numCache>
            </c:numRef>
          </c:val>
          <c:smooth val="0"/>
          <c:extLst>
            <c:ext xmlns:c16="http://schemas.microsoft.com/office/drawing/2014/chart" uri="{C3380CC4-5D6E-409C-BE32-E72D297353CC}">
              <c16:uniqueId val="{00000001-F389-435B-BA9F-7E153E525730}"/>
            </c:ext>
          </c:extLst>
        </c:ser>
        <c:ser>
          <c:idx val="2"/>
          <c:order val="2"/>
          <c:tx>
            <c:strRef>
              <c:f>'12R TOTAL INST AID'!$E$73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'12R TOTAL INST AID'!$F$70:$J$70</c:f>
              <c:strCache>
                <c:ptCount val="5"/>
                <c:pt idx="0">
                  <c:v>2014-2015</c:v>
                </c:pt>
                <c:pt idx="1">
                  <c:v>2015-2016</c:v>
                </c:pt>
                <c:pt idx="2">
                  <c:v>2016-2017</c:v>
                </c:pt>
                <c:pt idx="3">
                  <c:v>2017-2018</c:v>
                </c:pt>
                <c:pt idx="4">
                  <c:v>2018-2019</c:v>
                </c:pt>
              </c:strCache>
            </c:strRef>
          </c:cat>
          <c:val>
            <c:numRef>
              <c:f>'12R TOTAL INST AID'!$F$73:$J$73</c:f>
              <c:numCache>
                <c:formatCode>_("$"* #,##0_);_("$"* \(#,##0\);_("$"* "-"??_);_(@_)</c:formatCode>
                <c:ptCount val="5"/>
                <c:pt idx="0">
                  <c:v>4990.8131119395875</c:v>
                </c:pt>
                <c:pt idx="1">
                  <c:v>4687.6309349547701</c:v>
                </c:pt>
                <c:pt idx="2">
                  <c:v>5625.7683702853301</c:v>
                </c:pt>
                <c:pt idx="3">
                  <c:v>6413.4285799828394</c:v>
                </c:pt>
                <c:pt idx="4">
                  <c:v>6947.3180212127645</c:v>
                </c:pt>
              </c:numCache>
            </c:numRef>
          </c:val>
          <c:smooth val="0"/>
          <c:extLst>
            <c:ext xmlns:c16="http://schemas.microsoft.com/office/drawing/2014/chart" uri="{C3380CC4-5D6E-409C-BE32-E72D297353CC}">
              <c16:uniqueId val="{00000002-F389-435B-BA9F-7E153E525730}"/>
            </c:ext>
          </c:extLst>
        </c:ser>
        <c:ser>
          <c:idx val="3"/>
          <c:order val="3"/>
          <c:tx>
            <c:strRef>
              <c:f>'12R TOTAL INST AID'!$E$74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'12R TOTAL INST AID'!$F$70:$J$70</c:f>
              <c:strCache>
                <c:ptCount val="5"/>
                <c:pt idx="0">
                  <c:v>2014-2015</c:v>
                </c:pt>
                <c:pt idx="1">
                  <c:v>2015-2016</c:v>
                </c:pt>
                <c:pt idx="2">
                  <c:v>2016-2017</c:v>
                </c:pt>
                <c:pt idx="3">
                  <c:v>2017-2018</c:v>
                </c:pt>
                <c:pt idx="4">
                  <c:v>2018-2019</c:v>
                </c:pt>
              </c:strCache>
            </c:strRef>
          </c:cat>
          <c:val>
            <c:numRef>
              <c:f>'12R TOTAL INST AID'!$F$74:$J$74</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3-F389-435B-BA9F-7E153E525730}"/>
            </c:ext>
          </c:extLst>
        </c:ser>
        <c:ser>
          <c:idx val="4"/>
          <c:order val="4"/>
          <c:tx>
            <c:strRef>
              <c:f>'12R TOTAL INST AID'!$E$75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'12R TOTAL INST AID'!$F$70:$J$70</c:f>
              <c:strCache>
                <c:ptCount val="5"/>
                <c:pt idx="0">
                  <c:v>2014-2015</c:v>
                </c:pt>
                <c:pt idx="1">
                  <c:v>2015-2016</c:v>
                </c:pt>
                <c:pt idx="2">
                  <c:v>2016-2017</c:v>
                </c:pt>
                <c:pt idx="3">
                  <c:v>2017-2018</c:v>
                </c:pt>
                <c:pt idx="4">
                  <c:v>2018-2019</c:v>
                </c:pt>
              </c:strCache>
            </c:strRef>
          </c:cat>
          <c:val>
            <c:numRef>
              <c:f>'12R TOTAL INST AID'!$F$75:$J$75</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4-F389-435B-BA9F-7E153E525730}"/>
            </c:ext>
          </c:extLst>
        </c:ser>
        <c:dLbls>
          <c:showLegendKey val="0"/>
          <c:showVal val="0"/>
          <c:showCatName val="0"/>
          <c:showSerName val="0"/>
          <c:showPercent val="0"/>
          <c:showBubbleSize val="0"/>
        </c:dLbls>
        <c:marker val="1"/>
        <c:smooth val="0"/>
        <c:axId val="682949216"/>
        <c:axId val="682949608"/>
      </c:lineChart>
      <c:catAx>
        <c:axId val="682949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82949608"/>
        <c:crosses val="autoZero"/>
        <c:auto val="1"/>
        <c:lblAlgn val="ctr"/>
        <c:lblOffset val="100"/>
        <c:tickLblSkip val="1"/>
        <c:tickMarkSkip val="1"/>
        <c:noMultiLvlLbl val="0"/>
      </c:catAx>
      <c:valAx>
        <c:axId val="682949608"/>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82949216"/>
        <c:crosses val="autoZero"/>
        <c:crossBetween val="between"/>
      </c:valAx>
      <c:spPr>
        <a:solidFill>
          <a:srgbClr val="C0C0C0"/>
        </a:solidFill>
        <a:ln w="12700">
          <a:solidFill>
            <a:srgbClr val="808080"/>
          </a:solidFill>
          <a:prstDash val="solid"/>
        </a:ln>
      </c:spPr>
    </c:plotArea>
    <c:legend>
      <c:legendPos val="r"/>
      <c:layout>
        <c:manualLayout>
          <c:xMode val="edge"/>
          <c:yMode val="edge"/>
          <c:x val="0.79222093962041651"/>
          <c:y val="2.5906775077075186E-2"/>
          <c:w val="0.19449735643375493"/>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4602636242204"/>
          <c:h val="0.85678391959799005"/>
        </c:manualLayout>
      </c:layout>
      <c:lineChart>
        <c:grouping val="standard"/>
        <c:varyColors val="0"/>
        <c:ser>
          <c:idx val="0"/>
          <c:order val="0"/>
          <c:tx>
            <c:strRef>
              <c:f>'12F TOTAL INST AID'!$E$71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AID'!$F$71:$J$71</c:f>
              <c:numCache>
                <c:formatCode>_("$"* #,##0_);_("$"* \(#,##0\);_("$"* "-"??_);_(@_)</c:formatCode>
                <c:ptCount val="5"/>
                <c:pt idx="0">
                  <c:v>11699.397519903499</c:v>
                </c:pt>
                <c:pt idx="1">
                  <c:v>12797.709358716951</c:v>
                </c:pt>
                <c:pt idx="2">
                  <c:v>14161.79634214135</c:v>
                </c:pt>
                <c:pt idx="3">
                  <c:v>14987.903220506751</c:v>
                </c:pt>
                <c:pt idx="4">
                  <c:v>15077.51240081475</c:v>
                </c:pt>
              </c:numCache>
            </c:numRef>
          </c:val>
          <c:smooth val="0"/>
          <c:extLst>
            <c:ext xmlns:c16="http://schemas.microsoft.com/office/drawing/2014/chart" uri="{C3380CC4-5D6E-409C-BE32-E72D297353CC}">
              <c16:uniqueId val="{00000000-CCD9-4CF8-BD8A-CE960E51CD09}"/>
            </c:ext>
          </c:extLst>
        </c:ser>
        <c:ser>
          <c:idx val="1"/>
          <c:order val="1"/>
          <c:tx>
            <c:strRef>
              <c:f>'12F TOTAL INST AID'!$E$72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AID'!$F$72:$J$72</c:f>
              <c:numCache>
                <c:formatCode>_("$"* #,##0_);_("$"* \(#,##0\);_("$"* "-"??_);_(@_)</c:formatCode>
                <c:ptCount val="5"/>
                <c:pt idx="0">
                  <c:v>7531.6463536463498</c:v>
                </c:pt>
                <c:pt idx="1">
                  <c:v>8797.5753846153802</c:v>
                </c:pt>
                <c:pt idx="2">
                  <c:v>9462.9221435793697</c:v>
                </c:pt>
                <c:pt idx="3">
                  <c:v>9230.2607861936704</c:v>
                </c:pt>
                <c:pt idx="4">
                  <c:v>10284.8424566088</c:v>
                </c:pt>
              </c:numCache>
            </c:numRef>
          </c:val>
          <c:smooth val="0"/>
          <c:extLst>
            <c:ext xmlns:c16="http://schemas.microsoft.com/office/drawing/2014/chart" uri="{C3380CC4-5D6E-409C-BE32-E72D297353CC}">
              <c16:uniqueId val="{00000001-CCD9-4CF8-BD8A-CE960E51CD09}"/>
            </c:ext>
          </c:extLst>
        </c:ser>
        <c:ser>
          <c:idx val="2"/>
          <c:order val="2"/>
          <c:tx>
            <c:strRef>
              <c:f>'12F TOTAL INST AID'!$E$73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AID'!$F$73:$J$73</c:f>
              <c:numCache>
                <c:formatCode>_("$"* #,##0_);_("$"* \(#,##0\);_("$"* "-"??_);_(@_)</c:formatCode>
                <c:ptCount val="5"/>
                <c:pt idx="0">
                  <c:v>6331.2885671492804</c:v>
                </c:pt>
                <c:pt idx="1">
                  <c:v>5749.0227963525804</c:v>
                </c:pt>
                <c:pt idx="2">
                  <c:v>6050.3587443946199</c:v>
                </c:pt>
                <c:pt idx="3">
                  <c:v>7444.7260711030103</c:v>
                </c:pt>
                <c:pt idx="4">
                  <c:v>7858.8895253682504</c:v>
                </c:pt>
              </c:numCache>
            </c:numRef>
          </c:val>
          <c:smooth val="0"/>
          <c:extLst>
            <c:ext xmlns:c16="http://schemas.microsoft.com/office/drawing/2014/chart" uri="{C3380CC4-5D6E-409C-BE32-E72D297353CC}">
              <c16:uniqueId val="{00000002-CCD9-4CF8-BD8A-CE960E51CD09}"/>
            </c:ext>
          </c:extLst>
        </c:ser>
        <c:ser>
          <c:idx val="3"/>
          <c:order val="3"/>
          <c:tx>
            <c:strRef>
              <c:f>'12F TOTAL INST AID'!$E$74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AID'!$F$74:$J$74</c:f>
              <c:numCache>
                <c:formatCode>_("$"* #,##0_);_("$"* \(#,##0\);_("$"* "-"??_);_(@_)</c:formatCode>
                <c:ptCount val="5"/>
                <c:pt idx="0">
                  <c:v>4766.08361204013</c:v>
                </c:pt>
                <c:pt idx="1">
                  <c:v>4599.9340193704602</c:v>
                </c:pt>
                <c:pt idx="2">
                  <c:v>5986.3322884012496</c:v>
                </c:pt>
                <c:pt idx="3">
                  <c:v>5478.5614636935397</c:v>
                </c:pt>
                <c:pt idx="4">
                  <c:v>7135.0548245614</c:v>
                </c:pt>
              </c:numCache>
            </c:numRef>
          </c:val>
          <c:smooth val="0"/>
          <c:extLst>
            <c:ext xmlns:c16="http://schemas.microsoft.com/office/drawing/2014/chart" uri="{C3380CC4-5D6E-409C-BE32-E72D297353CC}">
              <c16:uniqueId val="{00000003-CCD9-4CF8-BD8A-CE960E51CD09}"/>
            </c:ext>
          </c:extLst>
        </c:ser>
        <c:ser>
          <c:idx val="4"/>
          <c:order val="4"/>
          <c:tx>
            <c:strRef>
              <c:f>'12F TOTAL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AID'!$F$75:$J$75</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4-CCD9-4CF8-BD8A-CE960E51CD09}"/>
            </c:ext>
          </c:extLst>
        </c:ser>
        <c:ser>
          <c:idx val="5"/>
          <c:order val="5"/>
          <c:tx>
            <c:strRef>
              <c:f>'12F TOTAL INST AID'!$E$76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'12F TOTAL INST AID'!$F$70:$J$70</c:f>
              <c:strCache>
                <c:ptCount val="5"/>
                <c:pt idx="0">
                  <c:v>2014-2015</c:v>
                </c:pt>
                <c:pt idx="1">
                  <c:v>2015-2016</c:v>
                </c:pt>
                <c:pt idx="2">
                  <c:v>2016-2017</c:v>
                </c:pt>
                <c:pt idx="3">
                  <c:v>2017-2018</c:v>
                </c:pt>
                <c:pt idx="4">
                  <c:v>2018-2019</c:v>
                </c:pt>
              </c:strCache>
            </c:strRef>
          </c:cat>
          <c:val>
            <c:numRef>
              <c:f>'12F TOTAL INST AID'!$F$76:$J$76</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5-CCD9-4CF8-BD8A-CE960E51CD09}"/>
            </c:ext>
          </c:extLst>
        </c:ser>
        <c:dLbls>
          <c:showLegendKey val="0"/>
          <c:showVal val="0"/>
          <c:showCatName val="0"/>
          <c:showSerName val="0"/>
          <c:showPercent val="0"/>
          <c:showBubbleSize val="0"/>
        </c:dLbls>
        <c:marker val="1"/>
        <c:smooth val="0"/>
        <c:axId val="682951176"/>
        <c:axId val="682951960"/>
      </c:lineChart>
      <c:catAx>
        <c:axId val="682951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682951960"/>
        <c:crosses val="autoZero"/>
        <c:auto val="1"/>
        <c:lblAlgn val="ctr"/>
        <c:lblOffset val="100"/>
        <c:tickLblSkip val="1"/>
        <c:tickMarkSkip val="1"/>
        <c:noMultiLvlLbl val="0"/>
      </c:catAx>
      <c:valAx>
        <c:axId val="682951960"/>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682951176"/>
        <c:crosses val="autoZero"/>
        <c:crossBetween val="between"/>
      </c:valAx>
      <c:spPr>
        <a:solidFill>
          <a:srgbClr val="C0C0C0"/>
        </a:solidFill>
        <a:ln w="12700">
          <a:solidFill>
            <a:srgbClr val="808080"/>
          </a:solidFill>
          <a:prstDash val="solid"/>
        </a:ln>
      </c:spPr>
    </c:plotArea>
    <c:legend>
      <c:legendPos val="r"/>
      <c:layout>
        <c:manualLayout>
          <c:xMode val="edge"/>
          <c:yMode val="edge"/>
          <c:x val="0.77452883705836129"/>
          <c:y val="2.3397814253522851E-2"/>
          <c:w val="0.21556618668433078"/>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110429447853"/>
          <c:y val="5.7214069336105899E-2"/>
          <c:w val="0.72392638036809798"/>
          <c:h val="0.85821104004158899"/>
        </c:manualLayout>
      </c:layout>
      <c:lineChart>
        <c:grouping val="standard"/>
        <c:varyColors val="0"/>
        <c:ser>
          <c:idx val="0"/>
          <c:order val="0"/>
          <c:tx>
            <c:strRef>
              <c:f>'12F TOTAL INST AID'!$E$36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AID'!$F$36:$J$36</c:f>
              <c:numCache>
                <c:formatCode>_("$"* #,##0_);_("$"* \(#,##0\);_("$"* "-"??_);_(@_)</c:formatCode>
                <c:ptCount val="5"/>
                <c:pt idx="0">
                  <c:v>15957.7807745505</c:v>
                </c:pt>
                <c:pt idx="1">
                  <c:v>17178.1822409212</c:v>
                </c:pt>
                <c:pt idx="2">
                  <c:v>18428.3904494382</c:v>
                </c:pt>
                <c:pt idx="3">
                  <c:v>19922.290460526299</c:v>
                </c:pt>
                <c:pt idx="4">
                  <c:v>20983.2902134305</c:v>
                </c:pt>
              </c:numCache>
            </c:numRef>
          </c:val>
          <c:smooth val="0"/>
          <c:extLst>
            <c:ext xmlns:c16="http://schemas.microsoft.com/office/drawing/2014/chart" uri="{C3380CC4-5D6E-409C-BE32-E72D297353CC}">
              <c16:uniqueId val="{00000000-D87C-4CB7-8978-75C322E35279}"/>
            </c:ext>
          </c:extLst>
        </c:ser>
        <c:ser>
          <c:idx val="1"/>
          <c:order val="1"/>
          <c:tx>
            <c:strRef>
              <c:f>'12F TOTAL INST AID'!$E$37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AID'!$F$37:$J$37</c:f>
              <c:numCache>
                <c:formatCode>_("$"* #,##0_);_("$"* \(#,##0\);_("$"* "-"??_);_(@_)</c:formatCode>
                <c:ptCount val="5"/>
                <c:pt idx="0">
                  <c:v>10533.771551724099</c:v>
                </c:pt>
                <c:pt idx="1">
                  <c:v>11202.6578947368</c:v>
                </c:pt>
                <c:pt idx="2">
                  <c:v>12017.087171052601</c:v>
                </c:pt>
                <c:pt idx="3">
                  <c:v>12374.1259105099</c:v>
                </c:pt>
                <c:pt idx="4">
                  <c:v>13054.7503546099</c:v>
                </c:pt>
              </c:numCache>
            </c:numRef>
          </c:val>
          <c:smooth val="0"/>
          <c:extLst>
            <c:ext xmlns:c16="http://schemas.microsoft.com/office/drawing/2014/chart" uri="{C3380CC4-5D6E-409C-BE32-E72D297353CC}">
              <c16:uniqueId val="{00000001-D87C-4CB7-8978-75C322E35279}"/>
            </c:ext>
          </c:extLst>
        </c:ser>
        <c:ser>
          <c:idx val="2"/>
          <c:order val="2"/>
          <c:tx>
            <c:strRef>
              <c:f>'12F TOTAL INST AID'!$E$38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AID'!$F$38:$J$38</c:f>
              <c:numCache>
                <c:formatCode>_("$"* #,##0_);_("$"* \(#,##0\);_("$"* "-"??_);_(@_)</c:formatCode>
                <c:ptCount val="5"/>
                <c:pt idx="0">
                  <c:v>8416.4607623318407</c:v>
                </c:pt>
                <c:pt idx="1">
                  <c:v>8871.5133248730999</c:v>
                </c:pt>
                <c:pt idx="2">
                  <c:v>9194.43696027634</c:v>
                </c:pt>
                <c:pt idx="3">
                  <c:v>10010.579349433199</c:v>
                </c:pt>
                <c:pt idx="4">
                  <c:v>10797.6074074074</c:v>
                </c:pt>
              </c:numCache>
            </c:numRef>
          </c:val>
          <c:smooth val="0"/>
          <c:extLst>
            <c:ext xmlns:c16="http://schemas.microsoft.com/office/drawing/2014/chart" uri="{C3380CC4-5D6E-409C-BE32-E72D297353CC}">
              <c16:uniqueId val="{00000002-D87C-4CB7-8978-75C322E35279}"/>
            </c:ext>
          </c:extLst>
        </c:ser>
        <c:ser>
          <c:idx val="3"/>
          <c:order val="3"/>
          <c:tx>
            <c:strRef>
              <c:f>'12F TOTAL INST AID'!$E$39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AID'!$F$39:$J$39</c:f>
              <c:numCache>
                <c:formatCode>_("$"* #,##0_);_("$"* \(#,##0\);_("$"* "-"??_);_(@_)</c:formatCode>
                <c:ptCount val="5"/>
                <c:pt idx="0">
                  <c:v>5859.9355823256701</c:v>
                </c:pt>
                <c:pt idx="1">
                  <c:v>6055.6839235403149</c:v>
                </c:pt>
                <c:pt idx="2">
                  <c:v>6310.6462104622751</c:v>
                </c:pt>
                <c:pt idx="3">
                  <c:v>6566.7744467143348</c:v>
                </c:pt>
                <c:pt idx="4">
                  <c:v>6962.9094281623256</c:v>
                </c:pt>
              </c:numCache>
            </c:numRef>
          </c:val>
          <c:smooth val="0"/>
          <c:extLst>
            <c:ext xmlns:c16="http://schemas.microsoft.com/office/drawing/2014/chart" uri="{C3380CC4-5D6E-409C-BE32-E72D297353CC}">
              <c16:uniqueId val="{00000003-D87C-4CB7-8978-75C322E35279}"/>
            </c:ext>
          </c:extLst>
        </c:ser>
        <c:ser>
          <c:idx val="4"/>
          <c:order val="4"/>
          <c:tx>
            <c:strRef>
              <c:f>'12F TOTAL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AID'!$F$40:$J$40</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4-D87C-4CB7-8978-75C322E35279}"/>
            </c:ext>
          </c:extLst>
        </c:ser>
        <c:ser>
          <c:idx val="5"/>
          <c:order val="5"/>
          <c:tx>
            <c:strRef>
              <c:f>'12F TOTAL INST AID'!$E$41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'12F TOTAL INST AID'!$F$35:$J$35</c:f>
              <c:strCache>
                <c:ptCount val="5"/>
                <c:pt idx="0">
                  <c:v>2014-2015</c:v>
                </c:pt>
                <c:pt idx="1">
                  <c:v>2015-2016</c:v>
                </c:pt>
                <c:pt idx="2">
                  <c:v>2016-2017</c:v>
                </c:pt>
                <c:pt idx="3">
                  <c:v>2017-2018</c:v>
                </c:pt>
                <c:pt idx="4">
                  <c:v>2018-2019</c:v>
                </c:pt>
              </c:strCache>
            </c:strRef>
          </c:cat>
          <c:val>
            <c:numRef>
              <c:f>'12F TOTAL INST AID'!$F$41:$J$41</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5-D87C-4CB7-8978-75C322E35279}"/>
            </c:ext>
          </c:extLst>
        </c:ser>
        <c:dLbls>
          <c:showLegendKey val="0"/>
          <c:showVal val="0"/>
          <c:showCatName val="0"/>
          <c:showSerName val="0"/>
          <c:showPercent val="0"/>
          <c:showBubbleSize val="0"/>
        </c:dLbls>
        <c:marker val="1"/>
        <c:smooth val="0"/>
        <c:axId val="777947096"/>
        <c:axId val="777948272"/>
      </c:lineChart>
      <c:catAx>
        <c:axId val="77794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77948272"/>
        <c:crosses val="autoZero"/>
        <c:auto val="1"/>
        <c:lblAlgn val="ctr"/>
        <c:lblOffset val="100"/>
        <c:tickLblSkip val="1"/>
        <c:tickMarkSkip val="1"/>
        <c:noMultiLvlLbl val="0"/>
      </c:catAx>
      <c:valAx>
        <c:axId val="777948272"/>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77947096"/>
        <c:crosses val="autoZero"/>
        <c:crossBetween val="between"/>
      </c:valAx>
      <c:spPr>
        <a:solidFill>
          <a:srgbClr val="C0C0C0"/>
        </a:solidFill>
        <a:ln w="12700">
          <a:solidFill>
            <a:srgbClr val="808080"/>
          </a:solidFill>
          <a:prstDash val="solid"/>
        </a:ln>
      </c:spPr>
    </c:plotArea>
    <c:legend>
      <c:legendPos val="r"/>
      <c:layout>
        <c:manualLayout>
          <c:xMode val="edge"/>
          <c:yMode val="edge"/>
          <c:x val="0.77573218014681633"/>
          <c:y val="3.0181123583694042E-2"/>
          <c:w val="0.20915968095255"/>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21472392638"/>
          <c:y val="8.0200697546350105E-2"/>
          <c:w val="0.73865030674846599"/>
          <c:h val="0.81955087805176496"/>
        </c:manualLayout>
      </c:layout>
      <c:lineChart>
        <c:grouping val="standard"/>
        <c:varyColors val="0"/>
        <c:ser>
          <c:idx val="0"/>
          <c:order val="0"/>
          <c:tx>
            <c:strRef>
              <c:f>'12S TOTAL INST AID'!$E$36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AID'!$F$36:$J$36</c:f>
              <c:numCache>
                <c:formatCode>_("$"* #,##0_);_("$"* \(#,##0\);_("$"* "-"??_);_(@_)</c:formatCode>
                <c:ptCount val="5"/>
                <c:pt idx="0">
                  <c:v>8430.2918870880858</c:v>
                </c:pt>
                <c:pt idx="1">
                  <c:v>8902.3471761489545</c:v>
                </c:pt>
                <c:pt idx="2">
                  <c:v>9154.3256357751889</c:v>
                </c:pt>
                <c:pt idx="3">
                  <c:v>10021.519919948199</c:v>
                </c:pt>
                <c:pt idx="4">
                  <c:v>10308.755095850815</c:v>
                </c:pt>
              </c:numCache>
            </c:numRef>
          </c:val>
          <c:smooth val="0"/>
          <c:extLst>
            <c:ext xmlns:c16="http://schemas.microsoft.com/office/drawing/2014/chart" uri="{C3380CC4-5D6E-409C-BE32-E72D297353CC}">
              <c16:uniqueId val="{00000000-172A-4E31-BC97-6D9271C02E8D}"/>
            </c:ext>
          </c:extLst>
        </c:ser>
        <c:ser>
          <c:idx val="1"/>
          <c:order val="1"/>
          <c:tx>
            <c:strRef>
              <c:f>'12S TOTAL INST AID'!$E$37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AID'!$F$37:$J$37</c:f>
              <c:numCache>
                <c:formatCode>_("$"* #,##0_);_("$"* \(#,##0\);_("$"* "-"??_);_(@_)</c:formatCode>
                <c:ptCount val="5"/>
                <c:pt idx="0">
                  <c:v>11538.342760558749</c:v>
                </c:pt>
                <c:pt idx="1">
                  <c:v>12458.375043484051</c:v>
                </c:pt>
                <c:pt idx="2">
                  <c:v>12716.5211458673</c:v>
                </c:pt>
                <c:pt idx="3">
                  <c:v>13392.761747377052</c:v>
                </c:pt>
                <c:pt idx="4">
                  <c:v>14473.529113301502</c:v>
                </c:pt>
              </c:numCache>
            </c:numRef>
          </c:val>
          <c:smooth val="0"/>
          <c:extLst>
            <c:ext xmlns:c16="http://schemas.microsoft.com/office/drawing/2014/chart" uri="{C3380CC4-5D6E-409C-BE32-E72D297353CC}">
              <c16:uniqueId val="{00000001-172A-4E31-BC97-6D9271C02E8D}"/>
            </c:ext>
          </c:extLst>
        </c:ser>
        <c:ser>
          <c:idx val="2"/>
          <c:order val="2"/>
          <c:tx>
            <c:strRef>
              <c:f>'12S TOTAL INST AID'!$E$38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AID'!$F$38:$J$38</c:f>
              <c:numCache>
                <c:formatCode>_("$"* #,##0_);_("$"* \(#,##0\);_("$"* "-"??_);_(@_)</c:formatCode>
                <c:ptCount val="5"/>
                <c:pt idx="0">
                  <c:v>9713.0972918756306</c:v>
                </c:pt>
                <c:pt idx="1">
                  <c:v>10155.3480475382</c:v>
                </c:pt>
                <c:pt idx="2">
                  <c:v>11221.653948535901</c:v>
                </c:pt>
                <c:pt idx="3">
                  <c:v>11971.1147842057</c:v>
                </c:pt>
                <c:pt idx="4">
                  <c:v>12520.546328071399</c:v>
                </c:pt>
              </c:numCache>
            </c:numRef>
          </c:val>
          <c:smooth val="0"/>
          <c:extLst>
            <c:ext xmlns:c16="http://schemas.microsoft.com/office/drawing/2014/chart" uri="{C3380CC4-5D6E-409C-BE32-E72D297353CC}">
              <c16:uniqueId val="{00000002-172A-4E31-BC97-6D9271C02E8D}"/>
            </c:ext>
          </c:extLst>
        </c:ser>
        <c:ser>
          <c:idx val="3"/>
          <c:order val="3"/>
          <c:tx>
            <c:strRef>
              <c:f>'12S TOTAL INST AID'!$E$39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AID'!$F$39:$J$39</c:f>
              <c:numCache>
                <c:formatCode>_("$"* #,##0_);_("$"* \(#,##0\);_("$"* "-"??_);_(@_)</c:formatCode>
                <c:ptCount val="5"/>
                <c:pt idx="0">
                  <c:v>9419.1329526916797</c:v>
                </c:pt>
                <c:pt idx="1">
                  <c:v>9411.2325581395307</c:v>
                </c:pt>
                <c:pt idx="2">
                  <c:v>9859.9750000000004</c:v>
                </c:pt>
                <c:pt idx="3">
                  <c:v>10066.834053586899</c:v>
                </c:pt>
                <c:pt idx="4">
                  <c:v>10797.6074074074</c:v>
                </c:pt>
              </c:numCache>
            </c:numRef>
          </c:val>
          <c:smooth val="0"/>
          <c:extLst>
            <c:ext xmlns:c16="http://schemas.microsoft.com/office/drawing/2014/chart" uri="{C3380CC4-5D6E-409C-BE32-E72D297353CC}">
              <c16:uniqueId val="{00000003-172A-4E31-BC97-6D9271C02E8D}"/>
            </c:ext>
          </c:extLst>
        </c:ser>
        <c:ser>
          <c:idx val="4"/>
          <c:order val="4"/>
          <c:tx>
            <c:strRef>
              <c:f>'12S TOTAL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AID'!$F$40:$J$40</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4-172A-4E31-BC97-6D9271C02E8D}"/>
            </c:ext>
          </c:extLst>
        </c:ser>
        <c:ser>
          <c:idx val="5"/>
          <c:order val="5"/>
          <c:tx>
            <c:strRef>
              <c:f>'12S TOTAL INST AID'!$E$41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'12S TOTAL INST AID'!$F$35:$J$35</c:f>
              <c:strCache>
                <c:ptCount val="5"/>
                <c:pt idx="0">
                  <c:v>2014-2015</c:v>
                </c:pt>
                <c:pt idx="1">
                  <c:v>2015-2016</c:v>
                </c:pt>
                <c:pt idx="2">
                  <c:v>2016-2017</c:v>
                </c:pt>
                <c:pt idx="3">
                  <c:v>2017-2018</c:v>
                </c:pt>
                <c:pt idx="4">
                  <c:v>2018-2019</c:v>
                </c:pt>
              </c:strCache>
            </c:strRef>
          </c:cat>
          <c:val>
            <c:numRef>
              <c:f>'12S TOTAL INST AID'!$F$41:$J$41</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5-172A-4E31-BC97-6D9271C02E8D}"/>
            </c:ext>
          </c:extLst>
        </c:ser>
        <c:dLbls>
          <c:showLegendKey val="0"/>
          <c:showVal val="0"/>
          <c:showCatName val="0"/>
          <c:showSerName val="0"/>
          <c:showPercent val="0"/>
          <c:showBubbleSize val="0"/>
        </c:dLbls>
        <c:marker val="1"/>
        <c:smooth val="0"/>
        <c:axId val="777948664"/>
        <c:axId val="777947488"/>
      </c:lineChart>
      <c:catAx>
        <c:axId val="777948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77947488"/>
        <c:crosses val="autoZero"/>
        <c:auto val="1"/>
        <c:lblAlgn val="ctr"/>
        <c:lblOffset val="100"/>
        <c:tickLblSkip val="1"/>
        <c:tickMarkSkip val="1"/>
        <c:noMultiLvlLbl val="0"/>
      </c:catAx>
      <c:valAx>
        <c:axId val="777947488"/>
        <c:scaling>
          <c:orientation val="minMax"/>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77948664"/>
        <c:crosses val="autoZero"/>
        <c:crossBetween val="between"/>
      </c:valAx>
      <c:spPr>
        <a:solidFill>
          <a:srgbClr val="C0C0C0"/>
        </a:solidFill>
        <a:ln w="12700">
          <a:solidFill>
            <a:srgbClr val="808080"/>
          </a:solidFill>
          <a:prstDash val="solid"/>
        </a:ln>
      </c:spPr>
    </c:plotArea>
    <c:legend>
      <c:legendPos val="r"/>
      <c:layout>
        <c:manualLayout>
          <c:xMode val="edge"/>
          <c:yMode val="edge"/>
          <c:x val="0.79829975658583097"/>
          <c:y val="2.923389255195806E-2"/>
          <c:w val="0.18894668794930913"/>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48466257669"/>
          <c:y val="5.7934580071458901E-2"/>
          <c:w val="0.73496932515337399"/>
          <c:h val="0.86398091150045198"/>
        </c:manualLayout>
      </c:layout>
      <c:lineChart>
        <c:grouping val="standard"/>
        <c:varyColors val="0"/>
        <c:ser>
          <c:idx val="0"/>
          <c:order val="0"/>
          <c:tx>
            <c:strRef>
              <c:f>'12S TOTAL INST AID'!$E$71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AID'!$F$71:$J$71</c:f>
              <c:numCache>
                <c:formatCode>_("$"* #,##0_);_("$"* \(#,##0\);_("$"* "-"??_);_(@_)</c:formatCode>
                <c:ptCount val="5"/>
                <c:pt idx="0">
                  <c:v>5089.5317781849999</c:v>
                </c:pt>
                <c:pt idx="1">
                  <c:v>5268.442584757945</c:v>
                </c:pt>
                <c:pt idx="2">
                  <c:v>5804.6614702084607</c:v>
                </c:pt>
                <c:pt idx="3">
                  <c:v>6162.7901998012449</c:v>
                </c:pt>
                <c:pt idx="4">
                  <c:v>6363.7351280585499</c:v>
                </c:pt>
              </c:numCache>
            </c:numRef>
          </c:val>
          <c:smooth val="0"/>
          <c:extLst>
            <c:ext xmlns:c16="http://schemas.microsoft.com/office/drawing/2014/chart" uri="{C3380CC4-5D6E-409C-BE32-E72D297353CC}">
              <c16:uniqueId val="{00000000-21B3-4092-8608-C136379054AB}"/>
            </c:ext>
          </c:extLst>
        </c:ser>
        <c:ser>
          <c:idx val="1"/>
          <c:order val="1"/>
          <c:tx>
            <c:strRef>
              <c:f>'12S TOTAL INST AID'!$E$72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AID'!$F$72:$J$72</c:f>
              <c:numCache>
                <c:formatCode>_("$"* #,##0_);_("$"* \(#,##0\);_("$"* "-"??_);_(@_)</c:formatCode>
                <c:ptCount val="5"/>
                <c:pt idx="0">
                  <c:v>7925.0095291389207</c:v>
                </c:pt>
                <c:pt idx="1">
                  <c:v>9026.818912517414</c:v>
                </c:pt>
                <c:pt idx="2">
                  <c:v>9888.3659401453842</c:v>
                </c:pt>
                <c:pt idx="3">
                  <c:v>11096.17750852975</c:v>
                </c:pt>
                <c:pt idx="4">
                  <c:v>12579.8587240179</c:v>
                </c:pt>
              </c:numCache>
            </c:numRef>
          </c:val>
          <c:smooth val="0"/>
          <c:extLst>
            <c:ext xmlns:c16="http://schemas.microsoft.com/office/drawing/2014/chart" uri="{C3380CC4-5D6E-409C-BE32-E72D297353CC}">
              <c16:uniqueId val="{00000001-21B3-4092-8608-C136379054AB}"/>
            </c:ext>
          </c:extLst>
        </c:ser>
        <c:ser>
          <c:idx val="2"/>
          <c:order val="2"/>
          <c:tx>
            <c:strRef>
              <c:f>'12S TOTAL INST AID'!$E$73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AID'!$F$73:$J$73</c:f>
              <c:numCache>
                <c:formatCode>_("$"* #,##0_);_("$"* \(#,##0\);_("$"* "-"??_);_(@_)</c:formatCode>
                <c:ptCount val="5"/>
                <c:pt idx="0">
                  <c:v>8506.7084443221356</c:v>
                </c:pt>
                <c:pt idx="1">
                  <c:v>9110.7557280801157</c:v>
                </c:pt>
                <c:pt idx="2">
                  <c:v>9677.1075559680849</c:v>
                </c:pt>
                <c:pt idx="3">
                  <c:v>9349.0059453796057</c:v>
                </c:pt>
                <c:pt idx="4">
                  <c:v>9835.3279207879787</c:v>
                </c:pt>
              </c:numCache>
            </c:numRef>
          </c:val>
          <c:smooth val="0"/>
          <c:extLst>
            <c:ext xmlns:c16="http://schemas.microsoft.com/office/drawing/2014/chart" uri="{C3380CC4-5D6E-409C-BE32-E72D297353CC}">
              <c16:uniqueId val="{00000002-21B3-4092-8608-C136379054AB}"/>
            </c:ext>
          </c:extLst>
        </c:ser>
        <c:ser>
          <c:idx val="3"/>
          <c:order val="3"/>
          <c:tx>
            <c:strRef>
              <c:f>'12S TOTAL INST AID'!$E$74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AID'!$F$74:$J$74</c:f>
              <c:numCache>
                <c:formatCode>_("$"* #,##0_);_("$"* \(#,##0\);_("$"* "-"??_);_(@_)</c:formatCode>
                <c:ptCount val="5"/>
                <c:pt idx="0">
                  <c:v>6273.5165460979597</c:v>
                </c:pt>
                <c:pt idx="1">
                  <c:v>5979.1268939393949</c:v>
                </c:pt>
                <c:pt idx="2">
                  <c:v>6685.60192224602</c:v>
                </c:pt>
                <c:pt idx="3">
                  <c:v>7148.2566920632344</c:v>
                </c:pt>
                <c:pt idx="4">
                  <c:v>7722.99803859243</c:v>
                </c:pt>
              </c:numCache>
            </c:numRef>
          </c:val>
          <c:smooth val="0"/>
          <c:extLst>
            <c:ext xmlns:c16="http://schemas.microsoft.com/office/drawing/2014/chart" uri="{C3380CC4-5D6E-409C-BE32-E72D297353CC}">
              <c16:uniqueId val="{00000003-21B3-4092-8608-C136379054AB}"/>
            </c:ext>
          </c:extLst>
        </c:ser>
        <c:ser>
          <c:idx val="4"/>
          <c:order val="4"/>
          <c:tx>
            <c:strRef>
              <c:f>'12S TOTAL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AID'!$F$75:$J$75</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4-21B3-4092-8608-C136379054AB}"/>
            </c:ext>
          </c:extLst>
        </c:ser>
        <c:ser>
          <c:idx val="5"/>
          <c:order val="5"/>
          <c:tx>
            <c:strRef>
              <c:f>'12S TOTAL INST AID'!$E$76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'12S TOTAL INST AID'!$F$70:$J$70</c:f>
              <c:strCache>
                <c:ptCount val="5"/>
                <c:pt idx="0">
                  <c:v>2014-2015</c:v>
                </c:pt>
                <c:pt idx="1">
                  <c:v>2015-2016</c:v>
                </c:pt>
                <c:pt idx="2">
                  <c:v>2016-2017</c:v>
                </c:pt>
                <c:pt idx="3">
                  <c:v>2017-2018</c:v>
                </c:pt>
                <c:pt idx="4">
                  <c:v>2018-2019</c:v>
                </c:pt>
              </c:strCache>
            </c:strRef>
          </c:cat>
          <c:val>
            <c:numRef>
              <c:f>'12S TOTAL INST AID'!$F$76:$J$76</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5-21B3-4092-8608-C136379054AB}"/>
            </c:ext>
          </c:extLst>
        </c:ser>
        <c:dLbls>
          <c:showLegendKey val="0"/>
          <c:showVal val="0"/>
          <c:showCatName val="0"/>
          <c:showSerName val="0"/>
          <c:showPercent val="0"/>
          <c:showBubbleSize val="0"/>
        </c:dLbls>
        <c:marker val="1"/>
        <c:smooth val="0"/>
        <c:axId val="777945528"/>
        <c:axId val="777945920"/>
      </c:lineChart>
      <c:catAx>
        <c:axId val="777945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77945920"/>
        <c:crosses val="autoZero"/>
        <c:auto val="1"/>
        <c:lblAlgn val="ctr"/>
        <c:lblOffset val="100"/>
        <c:tickLblSkip val="1"/>
        <c:tickMarkSkip val="1"/>
        <c:noMultiLvlLbl val="0"/>
      </c:catAx>
      <c:valAx>
        <c:axId val="777945920"/>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77945528"/>
        <c:crosses val="autoZero"/>
        <c:crossBetween val="between"/>
      </c:valAx>
      <c:spPr>
        <a:solidFill>
          <a:srgbClr val="C0C0C0"/>
        </a:solidFill>
        <a:ln w="12700">
          <a:solidFill>
            <a:srgbClr val="808080"/>
          </a:solidFill>
          <a:prstDash val="solid"/>
        </a:ln>
      </c:spPr>
    </c:plotArea>
    <c:legend>
      <c:legendPos val="r"/>
      <c:layout>
        <c:manualLayout>
          <c:xMode val="edge"/>
          <c:yMode val="edge"/>
          <c:x val="0.79829975658583097"/>
          <c:y val="2.6503613959492498E-2"/>
          <c:w val="0.18894668794930913"/>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92282992833"/>
          <c:y val="8.0200697546350105E-2"/>
          <c:w val="0.74019696427524195"/>
          <c:h val="0.81955087805176496"/>
        </c:manualLayout>
      </c:layout>
      <c:lineChart>
        <c:grouping val="standard"/>
        <c:varyColors val="0"/>
        <c:ser>
          <c:idx val="0"/>
          <c:order val="0"/>
          <c:tx>
            <c:strRef>
              <c:f>'12C TOTAL INST AID'!$E$36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AID'!$F$36:$J$36</c:f>
              <c:numCache>
                <c:formatCode>_("$"* #,##0_);_("$"* \(#,##0\);_("$"* "-"??_);_(@_)</c:formatCode>
                <c:ptCount val="5"/>
                <c:pt idx="0">
                  <c:v>7665.7963737796399</c:v>
                </c:pt>
                <c:pt idx="1">
                  <c:v>8178.3094414236302</c:v>
                </c:pt>
                <c:pt idx="2">
                  <c:v>8527.6486620416308</c:v>
                </c:pt>
                <c:pt idx="3">
                  <c:v>9217.7111207645503</c:v>
                </c:pt>
                <c:pt idx="4">
                  <c:v>9909.7250895302295</c:v>
                </c:pt>
              </c:numCache>
            </c:numRef>
          </c:val>
          <c:smooth val="0"/>
          <c:extLst>
            <c:ext xmlns:c16="http://schemas.microsoft.com/office/drawing/2014/chart" uri="{C3380CC4-5D6E-409C-BE32-E72D297353CC}">
              <c16:uniqueId val="{00000000-269F-4B0A-8105-31580611732C}"/>
            </c:ext>
          </c:extLst>
        </c:ser>
        <c:ser>
          <c:idx val="1"/>
          <c:order val="1"/>
          <c:tx>
            <c:strRef>
              <c:f>'12C TOTAL INST AID'!$E$37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AID'!$F$37:$J$37</c:f>
              <c:numCache>
                <c:formatCode>_("$"* #,##0_);_("$"* \(#,##0\);_("$"* "-"??_);_(@_)</c:formatCode>
                <c:ptCount val="5"/>
                <c:pt idx="0">
                  <c:v>7964.4264150029103</c:v>
                </c:pt>
                <c:pt idx="1">
                  <c:v>8422.4318400295888</c:v>
                </c:pt>
                <c:pt idx="2">
                  <c:v>8781.0572905508561</c:v>
                </c:pt>
                <c:pt idx="3">
                  <c:v>9732.8658569579547</c:v>
                </c:pt>
                <c:pt idx="4">
                  <c:v>10698.623127135099</c:v>
                </c:pt>
              </c:numCache>
            </c:numRef>
          </c:val>
          <c:smooth val="0"/>
          <c:extLst>
            <c:ext xmlns:c16="http://schemas.microsoft.com/office/drawing/2014/chart" uri="{C3380CC4-5D6E-409C-BE32-E72D297353CC}">
              <c16:uniqueId val="{00000001-269F-4B0A-8105-31580611732C}"/>
            </c:ext>
          </c:extLst>
        </c:ser>
        <c:ser>
          <c:idx val="2"/>
          <c:order val="2"/>
          <c:tx>
            <c:strRef>
              <c:f>'12C TOTAL INST AID'!$E$38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AID'!$F$38:$J$38</c:f>
              <c:numCache>
                <c:formatCode>_("$"* #,##0_);_("$"* \(#,##0\);_("$"* "-"??_);_(@_)</c:formatCode>
                <c:ptCount val="5"/>
                <c:pt idx="0">
                  <c:v>7262.8489709966452</c:v>
                </c:pt>
                <c:pt idx="1">
                  <c:v>8058.4008929464098</c:v>
                </c:pt>
                <c:pt idx="2">
                  <c:v>8033.268148174785</c:v>
                </c:pt>
                <c:pt idx="3">
                  <c:v>8503.1676263247682</c:v>
                </c:pt>
                <c:pt idx="4">
                  <c:v>9249.8736414657651</c:v>
                </c:pt>
              </c:numCache>
            </c:numRef>
          </c:val>
          <c:smooth val="0"/>
          <c:extLst>
            <c:ext xmlns:c16="http://schemas.microsoft.com/office/drawing/2014/chart" uri="{C3380CC4-5D6E-409C-BE32-E72D297353CC}">
              <c16:uniqueId val="{00000002-269F-4B0A-8105-31580611732C}"/>
            </c:ext>
          </c:extLst>
        </c:ser>
        <c:ser>
          <c:idx val="3"/>
          <c:order val="3"/>
          <c:tx>
            <c:strRef>
              <c:f>'12C TOTAL INST AID'!$E$39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AID'!$F$39:$J$39</c:f>
              <c:numCache>
                <c:formatCode>_("$"* #,##0_);_("$"* \(#,##0\);_("$"* "-"??_);_(@_)</c:formatCode>
                <c:ptCount val="5"/>
                <c:pt idx="0">
                  <c:v>16787.660178998201</c:v>
                </c:pt>
                <c:pt idx="1">
                  <c:v>17747.359849108001</c:v>
                </c:pt>
                <c:pt idx="2">
                  <c:v>18761.297555756999</c:v>
                </c:pt>
                <c:pt idx="3">
                  <c:v>20204.379859154949</c:v>
                </c:pt>
                <c:pt idx="4">
                  <c:v>21197.122419031803</c:v>
                </c:pt>
              </c:numCache>
            </c:numRef>
          </c:val>
          <c:smooth val="0"/>
          <c:extLst>
            <c:ext xmlns:c16="http://schemas.microsoft.com/office/drawing/2014/chart" uri="{C3380CC4-5D6E-409C-BE32-E72D297353CC}">
              <c16:uniqueId val="{00000003-269F-4B0A-8105-31580611732C}"/>
            </c:ext>
          </c:extLst>
        </c:ser>
        <c:ser>
          <c:idx val="4"/>
          <c:order val="4"/>
          <c:tx>
            <c:strRef>
              <c:f>'12C TOTAL INST AID'!$E$40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AID'!$F$40:$J$40</c:f>
              <c:numCache>
                <c:formatCode>_("$"* #,##0_);_("$"* \(#,##0\);_("$"* "-"??_);_(@_)</c:formatCode>
                <c:ptCount val="5"/>
                <c:pt idx="0">
                  <c:v>9325.7408041060698</c:v>
                </c:pt>
                <c:pt idx="1">
                  <c:v>9341.0311111111096</c:v>
                </c:pt>
                <c:pt idx="2">
                  <c:v>10007.840472673601</c:v>
                </c:pt>
                <c:pt idx="3">
                  <c:v>10581.6954751131</c:v>
                </c:pt>
                <c:pt idx="4">
                  <c:v>11051.2</c:v>
                </c:pt>
              </c:numCache>
            </c:numRef>
          </c:val>
          <c:smooth val="0"/>
          <c:extLst>
            <c:ext xmlns:c16="http://schemas.microsoft.com/office/drawing/2014/chart" uri="{C3380CC4-5D6E-409C-BE32-E72D297353CC}">
              <c16:uniqueId val="{00000004-269F-4B0A-8105-31580611732C}"/>
            </c:ext>
          </c:extLst>
        </c:ser>
        <c:ser>
          <c:idx val="5"/>
          <c:order val="5"/>
          <c:tx>
            <c:strRef>
              <c:f>'12C TOTAL INST AID'!$E$41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AID'!$F$41:$J$41</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5-269F-4B0A-8105-31580611732C}"/>
            </c:ext>
          </c:extLst>
        </c:ser>
        <c:ser>
          <c:idx val="6"/>
          <c:order val="6"/>
          <c:tx>
            <c:strRef>
              <c:f>'12C TOTAL INST AID'!$E$42</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'12C TOTAL INST AID'!$F$35:$J$35</c:f>
              <c:strCache>
                <c:ptCount val="5"/>
                <c:pt idx="0">
                  <c:v>2014-2015</c:v>
                </c:pt>
                <c:pt idx="1">
                  <c:v>2015-2016</c:v>
                </c:pt>
                <c:pt idx="2">
                  <c:v>2016-2017</c:v>
                </c:pt>
                <c:pt idx="3">
                  <c:v>2017-2018</c:v>
                </c:pt>
                <c:pt idx="4">
                  <c:v>2018-2019</c:v>
                </c:pt>
              </c:strCache>
            </c:strRef>
          </c:cat>
          <c:val>
            <c:numRef>
              <c:f>'12C TOTAL INST AID'!$F$42:$J$42</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6-269F-4B0A-8105-31580611732C}"/>
            </c:ext>
          </c:extLst>
        </c:ser>
        <c:dLbls>
          <c:showLegendKey val="0"/>
          <c:showVal val="0"/>
          <c:showCatName val="0"/>
          <c:showSerName val="0"/>
          <c:showPercent val="0"/>
          <c:showBubbleSize val="0"/>
        </c:dLbls>
        <c:marker val="1"/>
        <c:smooth val="0"/>
        <c:axId val="867767328"/>
        <c:axId val="867768112"/>
      </c:lineChart>
      <c:catAx>
        <c:axId val="86776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768112"/>
        <c:crosses val="autoZero"/>
        <c:auto val="1"/>
        <c:lblAlgn val="ctr"/>
        <c:lblOffset val="100"/>
        <c:tickLblSkip val="1"/>
        <c:tickMarkSkip val="1"/>
        <c:noMultiLvlLbl val="0"/>
      </c:catAx>
      <c:valAx>
        <c:axId val="867768112"/>
        <c:scaling>
          <c:orientation val="minMax"/>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67328"/>
        <c:crosses val="autoZero"/>
        <c:crossBetween val="between"/>
      </c:valAx>
      <c:spPr>
        <a:solidFill>
          <a:srgbClr val="C0C0C0"/>
        </a:solidFill>
        <a:ln w="12700">
          <a:solidFill>
            <a:srgbClr val="808080"/>
          </a:solidFill>
          <a:prstDash val="solid"/>
        </a:ln>
      </c:spPr>
    </c:plotArea>
    <c:legend>
      <c:legendPos val="r"/>
      <c:layout>
        <c:manualLayout>
          <c:xMode val="edge"/>
          <c:yMode val="edge"/>
          <c:x val="0.78915148867152163"/>
          <c:y val="3.2258088333195101E-2"/>
          <c:w val="0.19481145536242586"/>
          <c:h val="0.437500323018958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916753931087597"/>
          <c:h val="0.86398091150045198"/>
        </c:manualLayout>
      </c:layout>
      <c:lineChart>
        <c:grouping val="standard"/>
        <c:varyColors val="0"/>
        <c:ser>
          <c:idx val="0"/>
          <c:order val="0"/>
          <c:tx>
            <c:strRef>
              <c:f>'12C TOTAL INST AID'!$E$72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AID'!$F$72:$J$72</c:f>
              <c:numCache>
                <c:formatCode>_("$"* #,##0_);_("$"* \(#,##0\);_("$"* "-"??_);_(@_)</c:formatCode>
                <c:ptCount val="5"/>
                <c:pt idx="0">
                  <c:v>6261.5129753923757</c:v>
                </c:pt>
                <c:pt idx="1">
                  <c:v>6736.1717295961953</c:v>
                </c:pt>
                <c:pt idx="2">
                  <c:v>7436.3378424548846</c:v>
                </c:pt>
                <c:pt idx="3">
                  <c:v>8178.177185708435</c:v>
                </c:pt>
                <c:pt idx="4">
                  <c:v>8781.323800682756</c:v>
                </c:pt>
              </c:numCache>
            </c:numRef>
          </c:val>
          <c:smooth val="0"/>
          <c:extLst>
            <c:ext xmlns:c16="http://schemas.microsoft.com/office/drawing/2014/chart" uri="{C3380CC4-5D6E-409C-BE32-E72D297353CC}">
              <c16:uniqueId val="{00000000-36B6-4652-BA5C-F24F03E7A9F5}"/>
            </c:ext>
          </c:extLst>
        </c:ser>
        <c:ser>
          <c:idx val="1"/>
          <c:order val="1"/>
          <c:tx>
            <c:strRef>
              <c:f>'12C TOTAL INST AID'!$E$73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AID'!$F$73:$J$73</c:f>
              <c:numCache>
                <c:formatCode>_("$"* #,##0_);_("$"* \(#,##0\);_("$"* "-"??_);_(@_)</c:formatCode>
                <c:ptCount val="5"/>
                <c:pt idx="0">
                  <c:v>5966.0440280642251</c:v>
                </c:pt>
                <c:pt idx="1">
                  <c:v>6012.2518800156349</c:v>
                </c:pt>
                <c:pt idx="2">
                  <c:v>6424.2366760825098</c:v>
                </c:pt>
                <c:pt idx="3">
                  <c:v>7177.052354882755</c:v>
                </c:pt>
                <c:pt idx="4">
                  <c:v>7422.0055138714506</c:v>
                </c:pt>
              </c:numCache>
            </c:numRef>
          </c:val>
          <c:smooth val="0"/>
          <c:extLst>
            <c:ext xmlns:c16="http://schemas.microsoft.com/office/drawing/2014/chart" uri="{C3380CC4-5D6E-409C-BE32-E72D297353CC}">
              <c16:uniqueId val="{00000001-36B6-4652-BA5C-F24F03E7A9F5}"/>
            </c:ext>
          </c:extLst>
        </c:ser>
        <c:ser>
          <c:idx val="2"/>
          <c:order val="2"/>
          <c:tx>
            <c:strRef>
              <c:f>'12C TOTAL INST AID'!$E$74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AID'!$F$74:$J$74</c:f>
              <c:numCache>
                <c:formatCode>_("$"* #,##0_);_("$"* \(#,##0\);_("$"* "-"??_);_(@_)</c:formatCode>
                <c:ptCount val="5"/>
                <c:pt idx="0">
                  <c:v>10498.447679708799</c:v>
                </c:pt>
                <c:pt idx="1">
                  <c:v>11089.6823956443</c:v>
                </c:pt>
                <c:pt idx="2">
                  <c:v>11758.6505125815</c:v>
                </c:pt>
                <c:pt idx="3">
                  <c:v>13779.066124109901</c:v>
                </c:pt>
                <c:pt idx="4">
                  <c:v>14138.997972973</c:v>
                </c:pt>
              </c:numCache>
            </c:numRef>
          </c:val>
          <c:smooth val="0"/>
          <c:extLst>
            <c:ext xmlns:c16="http://schemas.microsoft.com/office/drawing/2014/chart" uri="{C3380CC4-5D6E-409C-BE32-E72D297353CC}">
              <c16:uniqueId val="{00000002-36B6-4652-BA5C-F24F03E7A9F5}"/>
            </c:ext>
          </c:extLst>
        </c:ser>
        <c:ser>
          <c:idx val="3"/>
          <c:order val="3"/>
          <c:tx>
            <c:strRef>
              <c:f>'12C TOTAL INST AID'!$E$75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AID'!$F$75:$J$75</c:f>
              <c:numCache>
                <c:formatCode>_("$"* #,##0_);_("$"* \(#,##0\);_("$"* "-"??_);_(@_)</c:formatCode>
                <c:ptCount val="5"/>
                <c:pt idx="0">
                  <c:v>17095.832540049152</c:v>
                </c:pt>
                <c:pt idx="1">
                  <c:v>17788.630014411152</c:v>
                </c:pt>
                <c:pt idx="2">
                  <c:v>18220.30090382665</c:v>
                </c:pt>
                <c:pt idx="3">
                  <c:v>19739.5465976372</c:v>
                </c:pt>
                <c:pt idx="4">
                  <c:v>21618.040281995301</c:v>
                </c:pt>
              </c:numCache>
            </c:numRef>
          </c:val>
          <c:smooth val="0"/>
          <c:extLst>
            <c:ext xmlns:c16="http://schemas.microsoft.com/office/drawing/2014/chart" uri="{C3380CC4-5D6E-409C-BE32-E72D297353CC}">
              <c16:uniqueId val="{00000003-36B6-4652-BA5C-F24F03E7A9F5}"/>
            </c:ext>
          </c:extLst>
        </c:ser>
        <c:ser>
          <c:idx val="4"/>
          <c:order val="4"/>
          <c:tx>
            <c:strRef>
              <c:f>'12C TOTAL INST AID'!$E$76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AID'!$F$76:$J$76</c:f>
              <c:numCache>
                <c:formatCode>_("$"* #,##0_);_("$"* \(#,##0\);_("$"* "-"??_);_(@_)</c:formatCode>
                <c:ptCount val="5"/>
                <c:pt idx="0">
                  <c:v>9494.8785942491995</c:v>
                </c:pt>
                <c:pt idx="1">
                  <c:v>9520.8323406789805</c:v>
                </c:pt>
                <c:pt idx="2">
                  <c:v>9672.0517380759902</c:v>
                </c:pt>
                <c:pt idx="3">
                  <c:v>9463.0029585798802</c:v>
                </c:pt>
                <c:pt idx="4">
                  <c:v>10284.8424566088</c:v>
                </c:pt>
              </c:numCache>
            </c:numRef>
          </c:val>
          <c:smooth val="0"/>
          <c:extLst>
            <c:ext xmlns:c16="http://schemas.microsoft.com/office/drawing/2014/chart" uri="{C3380CC4-5D6E-409C-BE32-E72D297353CC}">
              <c16:uniqueId val="{00000004-36B6-4652-BA5C-F24F03E7A9F5}"/>
            </c:ext>
          </c:extLst>
        </c:ser>
        <c:ser>
          <c:idx val="5"/>
          <c:order val="5"/>
          <c:tx>
            <c:strRef>
              <c:f>'12C TOTAL INST AID'!$E$77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AID'!$F$77:$J$77</c:f>
              <c:numCache>
                <c:formatCode>_("$"* #,##0_);_("$"* \(#,##0\);_("$"* "-"??_);_(@_)</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5-36B6-4652-BA5C-F24F03E7A9F5}"/>
            </c:ext>
          </c:extLst>
        </c:ser>
        <c:ser>
          <c:idx val="6"/>
          <c:order val="6"/>
          <c:tx>
            <c:strRef>
              <c:f>'12C TOTAL INST AID'!$E$78</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'12C TOTAL INST AID'!$F$71:$J$71</c:f>
              <c:strCache>
                <c:ptCount val="5"/>
                <c:pt idx="0">
                  <c:v>2014-2015</c:v>
                </c:pt>
                <c:pt idx="1">
                  <c:v>2015-2016</c:v>
                </c:pt>
                <c:pt idx="2">
                  <c:v>2016-2017</c:v>
                </c:pt>
                <c:pt idx="3">
                  <c:v>2017-2018</c:v>
                </c:pt>
                <c:pt idx="4">
                  <c:v>2018-2019</c:v>
                </c:pt>
              </c:strCache>
            </c:strRef>
          </c:cat>
          <c:val>
            <c:numRef>
              <c:f>'12C TOTAL INST AID'!$F$78:$J$78</c:f>
              <c:numCache>
                <c:formatCode>_("$"* #,##0_);_("$"* \(#,##0\);_("$"* "-"??_);_(@_)</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6-36B6-4652-BA5C-F24F03E7A9F5}"/>
            </c:ext>
          </c:extLst>
        </c:ser>
        <c:dLbls>
          <c:showLegendKey val="0"/>
          <c:showVal val="0"/>
          <c:showCatName val="0"/>
          <c:showSerName val="0"/>
          <c:showPercent val="0"/>
          <c:showBubbleSize val="0"/>
        </c:dLbls>
        <c:marker val="1"/>
        <c:smooth val="0"/>
        <c:axId val="867764976"/>
        <c:axId val="867765368"/>
      </c:lineChart>
      <c:catAx>
        <c:axId val="8677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765368"/>
        <c:crosses val="autoZero"/>
        <c:auto val="1"/>
        <c:lblAlgn val="ctr"/>
        <c:lblOffset val="100"/>
        <c:tickLblSkip val="1"/>
        <c:tickMarkSkip val="1"/>
        <c:noMultiLvlLbl val="0"/>
      </c:catAx>
      <c:valAx>
        <c:axId val="867765368"/>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764976"/>
        <c:crosses val="autoZero"/>
        <c:crossBetween val="between"/>
      </c:valAx>
      <c:spPr>
        <a:solidFill>
          <a:srgbClr val="C0C0C0"/>
        </a:solidFill>
        <a:ln w="12700">
          <a:solidFill>
            <a:srgbClr val="808080"/>
          </a:solidFill>
          <a:prstDash val="solid"/>
        </a:ln>
      </c:spPr>
    </c:plotArea>
    <c:legend>
      <c:legendPos val="r"/>
      <c:layout>
        <c:manualLayout>
          <c:xMode val="edge"/>
          <c:yMode val="edge"/>
          <c:x val="0.79575526681940045"/>
          <c:y val="2.6503613959492498E-2"/>
          <c:w val="0.19669824911896266"/>
          <c:h val="0.4189609745135159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91005764488493E-2"/>
          <c:y val="8.4577319888156602E-2"/>
          <c:w val="0.745388349223013"/>
          <c:h val="0.81094724363350201"/>
        </c:manualLayout>
      </c:layout>
      <c:lineChart>
        <c:grouping val="standard"/>
        <c:varyColors val="0"/>
        <c:ser>
          <c:idx val="0"/>
          <c:order val="0"/>
          <c:tx>
            <c:strRef>
              <c:f>'13R UNFUNDED INST AID'!$E$36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AID'!$F$36:$J$36</c:f>
              <c:numCache>
                <c:formatCode>_("$"* #,##0_);_("$"* \(#,##0\);_("$"* "-"??_);_(@_)</c:formatCode>
                <c:ptCount val="5"/>
                <c:pt idx="0">
                  <c:v>6934.22475567945</c:v>
                </c:pt>
                <c:pt idx="1">
                  <c:v>7599.5893420001948</c:v>
                </c:pt>
                <c:pt idx="2">
                  <c:v>7857.1202414469199</c:v>
                </c:pt>
                <c:pt idx="3">
                  <c:v>8095.6700388699701</c:v>
                </c:pt>
                <c:pt idx="4">
                  <c:v>9127.0044957286409</c:v>
                </c:pt>
              </c:numCache>
            </c:numRef>
          </c:val>
          <c:smooth val="0"/>
          <c:extLst>
            <c:ext xmlns:c16="http://schemas.microsoft.com/office/drawing/2014/chart" uri="{C3380CC4-5D6E-409C-BE32-E72D297353CC}">
              <c16:uniqueId val="{00000000-153A-4FD3-B79C-624D475076D1}"/>
            </c:ext>
          </c:extLst>
        </c:ser>
        <c:ser>
          <c:idx val="1"/>
          <c:order val="1"/>
          <c:tx>
            <c:strRef>
              <c:f>'13R UNFUNDED INST AID'!$E$37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AID'!$F$37:$J$37</c:f>
              <c:numCache>
                <c:formatCode>_("$"* #,##0_);_("$"* \(#,##0\);_("$"* "-"??_);_(@_)</c:formatCode>
                <c:ptCount val="5"/>
                <c:pt idx="0">
                  <c:v>10718.351474865</c:v>
                </c:pt>
                <c:pt idx="1">
                  <c:v>11365.448891292601</c:v>
                </c:pt>
                <c:pt idx="2">
                  <c:v>11719.5880503145</c:v>
                </c:pt>
                <c:pt idx="3">
                  <c:v>12452.2095340695</c:v>
                </c:pt>
                <c:pt idx="4">
                  <c:v>12861.193457416801</c:v>
                </c:pt>
              </c:numCache>
            </c:numRef>
          </c:val>
          <c:smooth val="0"/>
          <c:extLst>
            <c:ext xmlns:c16="http://schemas.microsoft.com/office/drawing/2014/chart" uri="{C3380CC4-5D6E-409C-BE32-E72D297353CC}">
              <c16:uniqueId val="{00000001-153A-4FD3-B79C-624D475076D1}"/>
            </c:ext>
          </c:extLst>
        </c:ser>
        <c:ser>
          <c:idx val="2"/>
          <c:order val="2"/>
          <c:tx>
            <c:strRef>
              <c:f>'13R UNFUNDED INST AID'!$E$38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AID'!$F$38:$J$38</c:f>
              <c:numCache>
                <c:formatCode>_("$"* #,##0_);_("$"* \(#,##0\);_("$"* "-"??_);_(@_)</c:formatCode>
                <c:ptCount val="5"/>
                <c:pt idx="0">
                  <c:v>9194.0926558106985</c:v>
                </c:pt>
                <c:pt idx="1">
                  <c:v>9736.6364526444413</c:v>
                </c:pt>
                <c:pt idx="2">
                  <c:v>10292.9308199561</c:v>
                </c:pt>
                <c:pt idx="3">
                  <c:v>10961.81152122035</c:v>
                </c:pt>
                <c:pt idx="4">
                  <c:v>11405.383930479798</c:v>
                </c:pt>
              </c:numCache>
            </c:numRef>
          </c:val>
          <c:smooth val="0"/>
          <c:extLst>
            <c:ext xmlns:c16="http://schemas.microsoft.com/office/drawing/2014/chart" uri="{C3380CC4-5D6E-409C-BE32-E72D297353CC}">
              <c16:uniqueId val="{00000002-153A-4FD3-B79C-624D475076D1}"/>
            </c:ext>
          </c:extLst>
        </c:ser>
        <c:ser>
          <c:idx val="3"/>
          <c:order val="3"/>
          <c:tx>
            <c:strRef>
              <c:f>'13R UNFUNDED INST AID'!$E$39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AID'!$F$39:$J$39</c:f>
              <c:numCache>
                <c:formatCode>_("$"* #,##0_);_("$"* \(#,##0\);_("$"* "-"??_);_(@_)</c:formatCode>
                <c:ptCount val="5"/>
                <c:pt idx="0">
                  <c:v>11225.0210816865</c:v>
                </c:pt>
                <c:pt idx="1">
                  <c:v>12042.435531990301</c:v>
                </c:pt>
                <c:pt idx="2">
                  <c:v>12646.75390246485</c:v>
                </c:pt>
                <c:pt idx="3">
                  <c:v>13400.748165869201</c:v>
                </c:pt>
                <c:pt idx="4">
                  <c:v>14260.0613961461</c:v>
                </c:pt>
              </c:numCache>
            </c:numRef>
          </c:val>
          <c:smooth val="0"/>
          <c:extLst>
            <c:ext xmlns:c16="http://schemas.microsoft.com/office/drawing/2014/chart" uri="{C3380CC4-5D6E-409C-BE32-E72D297353CC}">
              <c16:uniqueId val="{00000003-153A-4FD3-B79C-624D475076D1}"/>
            </c:ext>
          </c:extLst>
        </c:ser>
        <c:ser>
          <c:idx val="4"/>
          <c:order val="4"/>
          <c:tx>
            <c:strRef>
              <c:f>'13R UNFUNDED INST AID'!$E$40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AID'!$F$40:$J$40</c:f>
              <c:numCache>
                <c:formatCode>_("$"* #,##0_);_("$"* \(#,##0\);_("$"* "-"??_);_(@_)</c:formatCode>
                <c:ptCount val="5"/>
                <c:pt idx="0">
                  <c:v>6939.4058925476602</c:v>
                </c:pt>
                <c:pt idx="1">
                  <c:v>7068.78992628993</c:v>
                </c:pt>
                <c:pt idx="2">
                  <c:v>7359.4099147121497</c:v>
                </c:pt>
                <c:pt idx="3">
                  <c:v>8254.7841530054593</c:v>
                </c:pt>
                <c:pt idx="4">
                  <c:v>7896.3449477351896</c:v>
                </c:pt>
              </c:numCache>
            </c:numRef>
          </c:val>
          <c:smooth val="0"/>
          <c:extLst>
            <c:ext xmlns:c16="http://schemas.microsoft.com/office/drawing/2014/chart" uri="{C3380CC4-5D6E-409C-BE32-E72D297353CC}">
              <c16:uniqueId val="{00000004-153A-4FD3-B79C-624D475076D1}"/>
            </c:ext>
          </c:extLst>
        </c:ser>
        <c:ser>
          <c:idx val="5"/>
          <c:order val="5"/>
          <c:tx>
            <c:strRef>
              <c:f>'13R UNFUNDED INST AID'!$E$41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AID'!$F$41:$J$41</c:f>
              <c:numCache>
                <c:formatCode>_("$"* #,##0_);_("$"* \(#,##0\);_("$"* "-"??_);_(@_)</c:formatCode>
                <c:ptCount val="5"/>
                <c:pt idx="0">
                  <c:v>5882.5011097370952</c:v>
                </c:pt>
                <c:pt idx="1">
                  <c:v>6644.5682748600793</c:v>
                </c:pt>
                <c:pt idx="2">
                  <c:v>7255.5712479385747</c:v>
                </c:pt>
                <c:pt idx="3">
                  <c:v>7704.3065725804599</c:v>
                </c:pt>
                <c:pt idx="4">
                  <c:v>8044.2392676438849</c:v>
                </c:pt>
              </c:numCache>
            </c:numRef>
          </c:val>
          <c:smooth val="0"/>
          <c:extLst>
            <c:ext xmlns:c16="http://schemas.microsoft.com/office/drawing/2014/chart" uri="{C3380CC4-5D6E-409C-BE32-E72D297353CC}">
              <c16:uniqueId val="{00000005-153A-4FD3-B79C-624D475076D1}"/>
            </c:ext>
          </c:extLst>
        </c:ser>
        <c:ser>
          <c:idx val="6"/>
          <c:order val="6"/>
          <c:tx>
            <c:strRef>
              <c:f>'13R UNFUNDED INST AID'!$E$42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'13R UNFUNDED INST AID'!$F$35:$J$35</c:f>
              <c:strCache>
                <c:ptCount val="5"/>
                <c:pt idx="0">
                  <c:v>2014-2015</c:v>
                </c:pt>
                <c:pt idx="1">
                  <c:v>2015-2016</c:v>
                </c:pt>
                <c:pt idx="2">
                  <c:v>2016-2017</c:v>
                </c:pt>
                <c:pt idx="3">
                  <c:v>2017-2018</c:v>
                </c:pt>
                <c:pt idx="4">
                  <c:v>2018-2019</c:v>
                </c:pt>
              </c:strCache>
            </c:strRef>
          </c:cat>
          <c:val>
            <c:numRef>
              <c:f>'13R UNFUNDED INST AID'!$F$42:$J$42</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6-153A-4FD3-B79C-624D475076D1}"/>
            </c:ext>
          </c:extLst>
        </c:ser>
        <c:dLbls>
          <c:showLegendKey val="0"/>
          <c:showVal val="0"/>
          <c:showCatName val="0"/>
          <c:showSerName val="0"/>
          <c:showPercent val="0"/>
          <c:showBubbleSize val="0"/>
        </c:dLbls>
        <c:marker val="1"/>
        <c:smooth val="0"/>
        <c:axId val="867762232"/>
        <c:axId val="867767720"/>
      </c:lineChart>
      <c:catAx>
        <c:axId val="867762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7767720"/>
        <c:crossesAt val="1500"/>
        <c:auto val="1"/>
        <c:lblAlgn val="ctr"/>
        <c:lblOffset val="100"/>
        <c:tickLblSkip val="1"/>
        <c:tickMarkSkip val="1"/>
        <c:noMultiLvlLbl val="0"/>
      </c:catAx>
      <c:valAx>
        <c:axId val="867767720"/>
        <c:scaling>
          <c:orientation val="minMax"/>
          <c:max val="15000"/>
          <c:min val="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62232"/>
        <c:crosses val="autoZero"/>
        <c:crossBetween val="between"/>
      </c:valAx>
      <c:spPr>
        <a:solidFill>
          <a:srgbClr val="C0C0C0"/>
        </a:solidFill>
        <a:ln w="3175">
          <a:solidFill>
            <a:srgbClr val="808080"/>
          </a:solidFill>
          <a:prstDash val="solid"/>
        </a:ln>
      </c:spPr>
    </c:plotArea>
    <c:legend>
      <c:legendPos val="r"/>
      <c:layout>
        <c:manualLayout>
          <c:xMode val="edge"/>
          <c:yMode val="edge"/>
          <c:x val="0.79488504441723273"/>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01477832512303E-2"/>
          <c:y val="8.5000103759892295E-2"/>
          <c:w val="0.74876847290640403"/>
          <c:h val="0.82750101013306898"/>
        </c:manualLayout>
      </c:layout>
      <c:lineChart>
        <c:grouping val="standard"/>
        <c:varyColors val="0"/>
        <c:ser>
          <c:idx val="0"/>
          <c:order val="0"/>
          <c:tx>
            <c:strRef>
              <c:f>'13R UNFUNDED INST AID'!$E$71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'13R UNFUNDED INST AID'!$F$70:$J$70</c:f>
              <c:strCache>
                <c:ptCount val="5"/>
                <c:pt idx="0">
                  <c:v>2014-2015</c:v>
                </c:pt>
                <c:pt idx="1">
                  <c:v>2015-2016</c:v>
                </c:pt>
                <c:pt idx="2">
                  <c:v>2016-2017</c:v>
                </c:pt>
                <c:pt idx="3">
                  <c:v>2017-2018</c:v>
                </c:pt>
                <c:pt idx="4">
                  <c:v>2018-2019</c:v>
                </c:pt>
              </c:strCache>
            </c:strRef>
          </c:cat>
          <c:val>
            <c:numRef>
              <c:f>'13R UNFUNDED INST AID'!$F$71:$J$71</c:f>
              <c:numCache>
                <c:formatCode>_("$"* #,##0_);_("$"* \(#,##0\);_("$"* "-"??_);_(@_)</c:formatCode>
                <c:ptCount val="5"/>
                <c:pt idx="0">
                  <c:v>10049.506974659791</c:v>
                </c:pt>
                <c:pt idx="1">
                  <c:v>10674.267851877976</c:v>
                </c:pt>
                <c:pt idx="2">
                  <c:v>11147.884111002275</c:v>
                </c:pt>
                <c:pt idx="3">
                  <c:v>12377.014016339901</c:v>
                </c:pt>
                <c:pt idx="4">
                  <c:v>13015.188562579824</c:v>
                </c:pt>
              </c:numCache>
            </c:numRef>
          </c:val>
          <c:smooth val="0"/>
          <c:extLst>
            <c:ext xmlns:c16="http://schemas.microsoft.com/office/drawing/2014/chart" uri="{C3380CC4-5D6E-409C-BE32-E72D297353CC}">
              <c16:uniqueId val="{00000000-6841-4F46-A0C5-E812BA7661C4}"/>
            </c:ext>
          </c:extLst>
        </c:ser>
        <c:ser>
          <c:idx val="1"/>
          <c:order val="1"/>
          <c:tx>
            <c:strRef>
              <c:f>'13R UNFUNDED INST AID'!$E$72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'13R UNFUNDED INST AID'!$F$70:$J$70</c:f>
              <c:strCache>
                <c:ptCount val="5"/>
                <c:pt idx="0">
                  <c:v>2014-2015</c:v>
                </c:pt>
                <c:pt idx="1">
                  <c:v>2015-2016</c:v>
                </c:pt>
                <c:pt idx="2">
                  <c:v>2016-2017</c:v>
                </c:pt>
                <c:pt idx="3">
                  <c:v>2017-2018</c:v>
                </c:pt>
                <c:pt idx="4">
                  <c:v>2018-2019</c:v>
                </c:pt>
              </c:strCache>
            </c:strRef>
          </c:cat>
          <c:val>
            <c:numRef>
              <c:f>'13R UNFUNDED INST AID'!$F$72:$J$72</c:f>
              <c:numCache>
                <c:formatCode>_("$"* #,##0_);_("$"* \(#,##0\);_("$"* "-"??_);_(@_)</c:formatCode>
                <c:ptCount val="5"/>
                <c:pt idx="0">
                  <c:v>5882.5011097370952</c:v>
                </c:pt>
                <c:pt idx="1">
                  <c:v>6644.5682748600793</c:v>
                </c:pt>
                <c:pt idx="2">
                  <c:v>7255.5712479385747</c:v>
                </c:pt>
                <c:pt idx="3">
                  <c:v>7704.3065725804599</c:v>
                </c:pt>
                <c:pt idx="4">
                  <c:v>8044.2392676438849</c:v>
                </c:pt>
              </c:numCache>
            </c:numRef>
          </c:val>
          <c:smooth val="0"/>
          <c:extLst>
            <c:ext xmlns:c16="http://schemas.microsoft.com/office/drawing/2014/chart" uri="{C3380CC4-5D6E-409C-BE32-E72D297353CC}">
              <c16:uniqueId val="{00000001-6841-4F46-A0C5-E812BA7661C4}"/>
            </c:ext>
          </c:extLst>
        </c:ser>
        <c:ser>
          <c:idx val="2"/>
          <c:order val="2"/>
          <c:tx>
            <c:strRef>
              <c:f>'13R UNFUNDED INST AID'!$E$73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'13R UNFUNDED INST AID'!$F$70:$J$70</c:f>
              <c:strCache>
                <c:ptCount val="5"/>
                <c:pt idx="0">
                  <c:v>2014-2015</c:v>
                </c:pt>
                <c:pt idx="1">
                  <c:v>2015-2016</c:v>
                </c:pt>
                <c:pt idx="2">
                  <c:v>2016-2017</c:v>
                </c:pt>
                <c:pt idx="3">
                  <c:v>2017-2018</c:v>
                </c:pt>
                <c:pt idx="4">
                  <c:v>2018-2019</c:v>
                </c:pt>
              </c:strCache>
            </c:strRef>
          </c:cat>
          <c:val>
            <c:numRef>
              <c:f>'13R UNFUNDED INST AID'!$F$73:$J$73</c:f>
              <c:numCache>
                <c:formatCode>_("$"* #,##0_);_("$"* \(#,##0\);_("$"* "-"??_);_(@_)</c:formatCode>
                <c:ptCount val="5"/>
                <c:pt idx="0">
                  <c:v>4347.213222759603</c:v>
                </c:pt>
                <c:pt idx="1">
                  <c:v>4476.2271334181096</c:v>
                </c:pt>
                <c:pt idx="2">
                  <c:v>5372.4131098020052</c:v>
                </c:pt>
                <c:pt idx="3">
                  <c:v>6131.213152804642</c:v>
                </c:pt>
                <c:pt idx="4">
                  <c:v>6273.722483513955</c:v>
                </c:pt>
              </c:numCache>
            </c:numRef>
          </c:val>
          <c:smooth val="0"/>
          <c:extLst>
            <c:ext xmlns:c16="http://schemas.microsoft.com/office/drawing/2014/chart" uri="{C3380CC4-5D6E-409C-BE32-E72D297353CC}">
              <c16:uniqueId val="{00000002-6841-4F46-A0C5-E812BA7661C4}"/>
            </c:ext>
          </c:extLst>
        </c:ser>
        <c:ser>
          <c:idx val="3"/>
          <c:order val="3"/>
          <c:tx>
            <c:strRef>
              <c:f>'13R UNFUNDED INST AID'!$E$74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'13R UNFUNDED INST AID'!$F$70:$J$70</c:f>
              <c:strCache>
                <c:ptCount val="5"/>
                <c:pt idx="0">
                  <c:v>2014-2015</c:v>
                </c:pt>
                <c:pt idx="1">
                  <c:v>2015-2016</c:v>
                </c:pt>
                <c:pt idx="2">
                  <c:v>2016-2017</c:v>
                </c:pt>
                <c:pt idx="3">
                  <c:v>2017-2018</c:v>
                </c:pt>
                <c:pt idx="4">
                  <c:v>2018-2019</c:v>
                </c:pt>
              </c:strCache>
            </c:strRef>
          </c:cat>
          <c:val>
            <c:numRef>
              <c:f>'13R UNFUNDED INST AID'!$F$74:$J$74</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3-6841-4F46-A0C5-E812BA7661C4}"/>
            </c:ext>
          </c:extLst>
        </c:ser>
        <c:ser>
          <c:idx val="4"/>
          <c:order val="4"/>
          <c:tx>
            <c:strRef>
              <c:f>'13R UNFUNDED INST AID'!$E$75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'13R UNFUNDED INST AID'!$F$70:$J$70</c:f>
              <c:strCache>
                <c:ptCount val="5"/>
                <c:pt idx="0">
                  <c:v>2014-2015</c:v>
                </c:pt>
                <c:pt idx="1">
                  <c:v>2015-2016</c:v>
                </c:pt>
                <c:pt idx="2">
                  <c:v>2016-2017</c:v>
                </c:pt>
                <c:pt idx="3">
                  <c:v>2017-2018</c:v>
                </c:pt>
                <c:pt idx="4">
                  <c:v>2018-2019</c:v>
                </c:pt>
              </c:strCache>
            </c:strRef>
          </c:cat>
          <c:val>
            <c:numRef>
              <c:f>'13R UNFUNDED INST AID'!$F$75:$J$75</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4-6841-4F46-A0C5-E812BA7661C4}"/>
            </c:ext>
          </c:extLst>
        </c:ser>
        <c:dLbls>
          <c:showLegendKey val="0"/>
          <c:showVal val="0"/>
          <c:showCatName val="0"/>
          <c:showSerName val="0"/>
          <c:showPercent val="0"/>
          <c:showBubbleSize val="0"/>
        </c:dLbls>
        <c:marker val="1"/>
        <c:smooth val="0"/>
        <c:axId val="867769680"/>
        <c:axId val="867763800"/>
      </c:lineChart>
      <c:catAx>
        <c:axId val="86776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763800"/>
        <c:crosses val="autoZero"/>
        <c:auto val="1"/>
        <c:lblAlgn val="ctr"/>
        <c:lblOffset val="100"/>
        <c:tickLblSkip val="1"/>
        <c:tickMarkSkip val="1"/>
        <c:noMultiLvlLbl val="0"/>
      </c:catAx>
      <c:valAx>
        <c:axId val="867763800"/>
        <c:scaling>
          <c:orientation val="minMax"/>
          <c:min val="3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69680"/>
        <c:crosses val="autoZero"/>
        <c:crossBetween val="between"/>
      </c:valAx>
      <c:spPr>
        <a:solidFill>
          <a:srgbClr val="C0C0C0"/>
        </a:solidFill>
        <a:ln w="12700">
          <a:solidFill>
            <a:srgbClr val="808080"/>
          </a:solidFill>
          <a:prstDash val="solid"/>
        </a:ln>
      </c:spPr>
    </c:plotArea>
    <c:legend>
      <c:legendPos val="r"/>
      <c:layout>
        <c:manualLayout>
          <c:xMode val="edge"/>
          <c:yMode val="edge"/>
          <c:x val="0.78890025304715716"/>
          <c:y val="2.5906775077075186E-2"/>
          <c:w val="0.20066434578409351"/>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63220805455"/>
          <c:y val="5.7788944723618098E-2"/>
          <c:w val="0.73072259094019598"/>
          <c:h val="0.85678391959799005"/>
        </c:manualLayout>
      </c:layout>
      <c:lineChart>
        <c:grouping val="standard"/>
        <c:varyColors val="0"/>
        <c:ser>
          <c:idx val="0"/>
          <c:order val="0"/>
          <c:tx>
            <c:strRef>
              <c:f>'13F UNFUNDED INST AID'!$E$71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AID'!$F$71:$J$71</c:f>
              <c:numCache>
                <c:formatCode>_("$"* #,##0_);_("$"* \(#,##0\);_("$"* "-"??_);_(@_)</c:formatCode>
                <c:ptCount val="5"/>
                <c:pt idx="0">
                  <c:v>10194.863424955451</c:v>
                </c:pt>
                <c:pt idx="1">
                  <c:v>10808.891270998702</c:v>
                </c:pt>
                <c:pt idx="2">
                  <c:v>11892.405864244851</c:v>
                </c:pt>
                <c:pt idx="3">
                  <c:v>13069.80528433735</c:v>
                </c:pt>
                <c:pt idx="4">
                  <c:v>13313.746591935651</c:v>
                </c:pt>
              </c:numCache>
            </c:numRef>
          </c:val>
          <c:smooth val="0"/>
          <c:extLst>
            <c:ext xmlns:c16="http://schemas.microsoft.com/office/drawing/2014/chart" uri="{C3380CC4-5D6E-409C-BE32-E72D297353CC}">
              <c16:uniqueId val="{00000000-CBA6-426C-9D17-EEF08472CA29}"/>
            </c:ext>
          </c:extLst>
        </c:ser>
        <c:ser>
          <c:idx val="1"/>
          <c:order val="1"/>
          <c:tx>
            <c:strRef>
              <c:f>'13F UNFUNDED INST AID'!$E$72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AID'!$F$72:$J$72</c:f>
              <c:numCache>
                <c:formatCode>_("$"* #,##0_);_("$"* \(#,##0\);_("$"* "-"??_);_(@_)</c:formatCode>
                <c:ptCount val="5"/>
                <c:pt idx="0">
                  <c:v>6202.4223826714797</c:v>
                </c:pt>
                <c:pt idx="1">
                  <c:v>7016.4241025641004</c:v>
                </c:pt>
                <c:pt idx="2">
                  <c:v>7789.3569261880702</c:v>
                </c:pt>
                <c:pt idx="3">
                  <c:v>7776.2632575757598</c:v>
                </c:pt>
                <c:pt idx="4">
                  <c:v>8231.1835781041409</c:v>
                </c:pt>
              </c:numCache>
            </c:numRef>
          </c:val>
          <c:smooth val="0"/>
          <c:extLst>
            <c:ext xmlns:c16="http://schemas.microsoft.com/office/drawing/2014/chart" uri="{C3380CC4-5D6E-409C-BE32-E72D297353CC}">
              <c16:uniqueId val="{00000001-CBA6-426C-9D17-EEF08472CA29}"/>
            </c:ext>
          </c:extLst>
        </c:ser>
        <c:ser>
          <c:idx val="2"/>
          <c:order val="2"/>
          <c:tx>
            <c:strRef>
              <c:f>'13F UNFUNDED INST AID'!$E$73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AID'!$F$73:$J$73</c:f>
              <c:numCache>
                <c:formatCode>_("$"* #,##0_);_("$"* \(#,##0\);_("$"* "-"??_);_(@_)</c:formatCode>
                <c:ptCount val="5"/>
                <c:pt idx="0">
                  <c:v>5502.6833333333298</c:v>
                </c:pt>
                <c:pt idx="1">
                  <c:v>5348.6443768996996</c:v>
                </c:pt>
                <c:pt idx="2">
                  <c:v>5574.5707879564397</c:v>
                </c:pt>
                <c:pt idx="3">
                  <c:v>7436.8773928896999</c:v>
                </c:pt>
                <c:pt idx="4">
                  <c:v>7080.8985148514803</c:v>
                </c:pt>
              </c:numCache>
            </c:numRef>
          </c:val>
          <c:smooth val="0"/>
          <c:extLst>
            <c:ext xmlns:c16="http://schemas.microsoft.com/office/drawing/2014/chart" uri="{C3380CC4-5D6E-409C-BE32-E72D297353CC}">
              <c16:uniqueId val="{00000002-CBA6-426C-9D17-EEF08472CA29}"/>
            </c:ext>
          </c:extLst>
        </c:ser>
        <c:ser>
          <c:idx val="3"/>
          <c:order val="3"/>
          <c:tx>
            <c:strRef>
              <c:f>'13F UNFUNDED INST AID'!$E$74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AID'!$F$74:$J$74</c:f>
              <c:numCache>
                <c:formatCode>_("$"* #,##0_);_("$"* \(#,##0\);_("$"* "-"??_);_(@_)</c:formatCode>
                <c:ptCount val="5"/>
                <c:pt idx="0">
                  <c:v>4174.4427390790997</c:v>
                </c:pt>
                <c:pt idx="1">
                  <c:v>4418.01727861771</c:v>
                </c:pt>
                <c:pt idx="2">
                  <c:v>5936.42006269592</c:v>
                </c:pt>
                <c:pt idx="3">
                  <c:v>4700.7192681532297</c:v>
                </c:pt>
                <c:pt idx="4">
                  <c:v>7028.8157894736796</c:v>
                </c:pt>
              </c:numCache>
            </c:numRef>
          </c:val>
          <c:smooth val="0"/>
          <c:extLst>
            <c:ext xmlns:c16="http://schemas.microsoft.com/office/drawing/2014/chart" uri="{C3380CC4-5D6E-409C-BE32-E72D297353CC}">
              <c16:uniqueId val="{00000003-CBA6-426C-9D17-EEF08472CA29}"/>
            </c:ext>
          </c:extLst>
        </c:ser>
        <c:ser>
          <c:idx val="4"/>
          <c:order val="4"/>
          <c:tx>
            <c:strRef>
              <c:f>'13F UNFUNDED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AID'!$F$75:$J$75</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4-CBA6-426C-9D17-EEF08472CA29}"/>
            </c:ext>
          </c:extLst>
        </c:ser>
        <c:ser>
          <c:idx val="5"/>
          <c:order val="5"/>
          <c:tx>
            <c:strRef>
              <c:f>'13F UNFUNDED INST AID'!$E$76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'13F UNFUNDED INST AID'!$F$70:$J$70</c:f>
              <c:strCache>
                <c:ptCount val="5"/>
                <c:pt idx="0">
                  <c:v>2014-2015</c:v>
                </c:pt>
                <c:pt idx="1">
                  <c:v>2015-2016</c:v>
                </c:pt>
                <c:pt idx="2">
                  <c:v>2016-2017</c:v>
                </c:pt>
                <c:pt idx="3">
                  <c:v>2017-2018</c:v>
                </c:pt>
                <c:pt idx="4">
                  <c:v>2018-2019</c:v>
                </c:pt>
              </c:strCache>
            </c:strRef>
          </c:cat>
          <c:val>
            <c:numRef>
              <c:f>'13F UNFUNDED INST AID'!$F$76:$J$76</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5-CBA6-426C-9D17-EEF08472CA29}"/>
            </c:ext>
          </c:extLst>
        </c:ser>
        <c:dLbls>
          <c:showLegendKey val="0"/>
          <c:showVal val="0"/>
          <c:showCatName val="0"/>
          <c:showSerName val="0"/>
          <c:showPercent val="0"/>
          <c:showBubbleSize val="0"/>
        </c:dLbls>
        <c:marker val="1"/>
        <c:smooth val="0"/>
        <c:axId val="867766936"/>
        <c:axId val="867764192"/>
      </c:lineChart>
      <c:catAx>
        <c:axId val="867766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764192"/>
        <c:crosses val="autoZero"/>
        <c:auto val="1"/>
        <c:lblAlgn val="ctr"/>
        <c:lblOffset val="100"/>
        <c:tickLblSkip val="1"/>
        <c:tickMarkSkip val="1"/>
        <c:noMultiLvlLbl val="0"/>
      </c:catAx>
      <c:valAx>
        <c:axId val="867764192"/>
        <c:scaling>
          <c:orientation val="minMax"/>
          <c:min val="3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766936"/>
        <c:crosses val="autoZero"/>
        <c:crossBetween val="between"/>
      </c:valAx>
      <c:spPr>
        <a:solidFill>
          <a:srgbClr val="C0C0C0"/>
        </a:solidFill>
        <a:ln w="12700">
          <a:solidFill>
            <a:srgbClr val="808080"/>
          </a:solidFill>
          <a:prstDash val="solid"/>
        </a:ln>
      </c:spPr>
    </c:plotArea>
    <c:legend>
      <c:legendPos val="r"/>
      <c:layout>
        <c:manualLayout>
          <c:xMode val="edge"/>
          <c:yMode val="edge"/>
          <c:x val="0.78584959959758227"/>
          <c:y val="2.3397814253522851E-2"/>
          <c:w val="0.20424542414510991"/>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64863088742342"/>
          <c:y val="0.19277165136616201"/>
          <c:w val="0.83444264437236904"/>
          <c:h val="0.72891780672829998"/>
        </c:manualLayout>
      </c:layout>
      <c:lineChart>
        <c:grouping val="standard"/>
        <c:varyColors val="0"/>
        <c:ser>
          <c:idx val="0"/>
          <c:order val="0"/>
          <c:tx>
            <c:strRef>
              <c:f>'REV AID TRENDS'!$C$40</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'REV AID TRENDS'!$D$39:$H$39</c:f>
              <c:strCache>
                <c:ptCount val="5"/>
                <c:pt idx="0">
                  <c:v>2014-2015</c:v>
                </c:pt>
                <c:pt idx="1">
                  <c:v>2015-2016</c:v>
                </c:pt>
                <c:pt idx="2">
                  <c:v>2016-2017</c:v>
                </c:pt>
                <c:pt idx="3">
                  <c:v>2017-2018</c:v>
                </c:pt>
                <c:pt idx="4">
                  <c:v>2018-2019</c:v>
                </c:pt>
              </c:strCache>
            </c:strRef>
          </c:cat>
          <c:val>
            <c:numRef>
              <c:f>'REV AID TRENDS'!$D$40:$H$40</c:f>
              <c:numCache>
                <c:formatCode>"$"#,##0</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0-8451-48AB-A65E-9EDF0C274482}"/>
            </c:ext>
          </c:extLst>
        </c:ser>
        <c:ser>
          <c:idx val="1"/>
          <c:order val="1"/>
          <c:tx>
            <c:strRef>
              <c:f>'REV AID TRENDS'!$C$41</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'REV AID TRENDS'!$D$39:$H$39</c:f>
              <c:strCache>
                <c:ptCount val="5"/>
                <c:pt idx="0">
                  <c:v>2014-2015</c:v>
                </c:pt>
                <c:pt idx="1">
                  <c:v>2015-2016</c:v>
                </c:pt>
                <c:pt idx="2">
                  <c:v>2016-2017</c:v>
                </c:pt>
                <c:pt idx="3">
                  <c:v>2017-2018</c:v>
                </c:pt>
                <c:pt idx="4">
                  <c:v>2018-2019</c:v>
                </c:pt>
              </c:strCache>
            </c:strRef>
          </c:cat>
          <c:val>
            <c:numRef>
              <c:f>'REV AID TRENDS'!$D$41:$H$41</c:f>
              <c:numCache>
                <c:formatCode>"$"#,##0</c:formatCode>
                <c:ptCount val="5"/>
                <c:pt idx="0">
                  <c:v>5882.5011097370952</c:v>
                </c:pt>
                <c:pt idx="1">
                  <c:v>6644.5682748600793</c:v>
                </c:pt>
                <c:pt idx="2">
                  <c:v>7255.5712479385747</c:v>
                </c:pt>
                <c:pt idx="3">
                  <c:v>7704.3065725804599</c:v>
                </c:pt>
                <c:pt idx="4">
                  <c:v>8044.2392676438849</c:v>
                </c:pt>
              </c:numCache>
            </c:numRef>
          </c:val>
          <c:smooth val="0"/>
          <c:extLst>
            <c:ext xmlns:c16="http://schemas.microsoft.com/office/drawing/2014/chart" uri="{C3380CC4-5D6E-409C-BE32-E72D297353CC}">
              <c16:uniqueId val="{00000001-8451-48AB-A65E-9EDF0C274482}"/>
            </c:ext>
          </c:extLst>
        </c:ser>
        <c:ser>
          <c:idx val="2"/>
          <c:order val="2"/>
          <c:tx>
            <c:strRef>
              <c:f>'REV AID TRENDS'!$C$42</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'REV AID TRENDS'!$D$39:$H$39</c:f>
              <c:strCache>
                <c:ptCount val="5"/>
                <c:pt idx="0">
                  <c:v>2014-2015</c:v>
                </c:pt>
                <c:pt idx="1">
                  <c:v>2015-2016</c:v>
                </c:pt>
                <c:pt idx="2">
                  <c:v>2016-2017</c:v>
                </c:pt>
                <c:pt idx="3">
                  <c:v>2017-2018</c:v>
                </c:pt>
                <c:pt idx="4">
                  <c:v>2018-2019</c:v>
                </c:pt>
              </c:strCache>
            </c:strRef>
          </c:cat>
          <c:val>
            <c:numRef>
              <c:f>'REV AID TRENDS'!$D$42:$H$42</c:f>
              <c:numCache>
                <c:formatCode>"$"#,##0</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2-8451-48AB-A65E-9EDF0C274482}"/>
            </c:ext>
          </c:extLst>
        </c:ser>
        <c:dLbls>
          <c:showLegendKey val="0"/>
          <c:showVal val="0"/>
          <c:showCatName val="0"/>
          <c:showSerName val="0"/>
          <c:showPercent val="0"/>
          <c:showBubbleSize val="0"/>
        </c:dLbls>
        <c:marker val="1"/>
        <c:smooth val="0"/>
        <c:axId val="818475712"/>
        <c:axId val="818483160"/>
      </c:lineChart>
      <c:catAx>
        <c:axId val="81847571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3160"/>
        <c:crosses val="max"/>
        <c:auto val="1"/>
        <c:lblAlgn val="ctr"/>
        <c:lblOffset val="100"/>
        <c:tickLblSkip val="1"/>
        <c:tickMarkSkip val="1"/>
        <c:noMultiLvlLbl val="0"/>
      </c:catAx>
      <c:valAx>
        <c:axId val="818483160"/>
        <c:scaling>
          <c:orientation val="minMax"/>
          <c:min val="300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847571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48466257669"/>
          <c:y val="5.7214069336105899E-2"/>
          <c:w val="0.73128834355828198"/>
          <c:h val="0.85821104004158899"/>
        </c:manualLayout>
      </c:layout>
      <c:lineChart>
        <c:grouping val="standard"/>
        <c:varyColors val="0"/>
        <c:ser>
          <c:idx val="0"/>
          <c:order val="0"/>
          <c:tx>
            <c:strRef>
              <c:f>'13F UNFUNDED INST AID'!$E$36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AID'!$F$36:$J$36</c:f>
              <c:numCache>
                <c:formatCode>_("$"* #,##0_);_("$"* \(#,##0\);_("$"* "-"??_);_(@_)</c:formatCode>
                <c:ptCount val="5"/>
                <c:pt idx="0">
                  <c:v>13034.1313269494</c:v>
                </c:pt>
                <c:pt idx="1">
                  <c:v>14060.1493775934</c:v>
                </c:pt>
                <c:pt idx="2">
                  <c:v>14958.6308373591</c:v>
                </c:pt>
                <c:pt idx="3">
                  <c:v>16364.416475972501</c:v>
                </c:pt>
                <c:pt idx="4">
                  <c:v>17362.146341463402</c:v>
                </c:pt>
              </c:numCache>
            </c:numRef>
          </c:val>
          <c:smooth val="0"/>
          <c:extLst>
            <c:ext xmlns:c16="http://schemas.microsoft.com/office/drawing/2014/chart" uri="{C3380CC4-5D6E-409C-BE32-E72D297353CC}">
              <c16:uniqueId val="{00000000-7CCE-46BC-AD13-22451F16A498}"/>
            </c:ext>
          </c:extLst>
        </c:ser>
        <c:ser>
          <c:idx val="1"/>
          <c:order val="1"/>
          <c:tx>
            <c:strRef>
              <c:f>'13F UNFUNDED INST AID'!$E$37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AID'!$F$37:$J$37</c:f>
              <c:numCache>
                <c:formatCode>_("$"* #,##0_);_("$"* \(#,##0\);_("$"* "-"??_);_(@_)</c:formatCode>
                <c:ptCount val="5"/>
                <c:pt idx="0">
                  <c:v>9595.2207943925205</c:v>
                </c:pt>
                <c:pt idx="1">
                  <c:v>10170.2981301939</c:v>
                </c:pt>
                <c:pt idx="2">
                  <c:v>10282.939159292</c:v>
                </c:pt>
                <c:pt idx="3">
                  <c:v>11192.040437158499</c:v>
                </c:pt>
                <c:pt idx="4">
                  <c:v>11836.528636021099</c:v>
                </c:pt>
              </c:numCache>
            </c:numRef>
          </c:val>
          <c:smooth val="0"/>
          <c:extLst>
            <c:ext xmlns:c16="http://schemas.microsoft.com/office/drawing/2014/chart" uri="{C3380CC4-5D6E-409C-BE32-E72D297353CC}">
              <c16:uniqueId val="{00000001-7CCE-46BC-AD13-22451F16A498}"/>
            </c:ext>
          </c:extLst>
        </c:ser>
        <c:ser>
          <c:idx val="2"/>
          <c:order val="2"/>
          <c:tx>
            <c:strRef>
              <c:f>'13F UNFUNDED INST AID'!$E$38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AID'!$F$38:$J$38</c:f>
              <c:numCache>
                <c:formatCode>_("$"* #,##0_);_("$"* \(#,##0\);_("$"* "-"??_);_(@_)</c:formatCode>
                <c:ptCount val="5"/>
                <c:pt idx="0">
                  <c:v>7445.73788864787</c:v>
                </c:pt>
                <c:pt idx="1">
                  <c:v>8158.5144618302502</c:v>
                </c:pt>
                <c:pt idx="2">
                  <c:v>8482.2053367217304</c:v>
                </c:pt>
                <c:pt idx="3">
                  <c:v>8943.49973276323</c:v>
                </c:pt>
                <c:pt idx="4">
                  <c:v>9620.3848214285699</c:v>
                </c:pt>
              </c:numCache>
            </c:numRef>
          </c:val>
          <c:smooth val="0"/>
          <c:extLst>
            <c:ext xmlns:c16="http://schemas.microsoft.com/office/drawing/2014/chart" uri="{C3380CC4-5D6E-409C-BE32-E72D297353CC}">
              <c16:uniqueId val="{00000002-7CCE-46BC-AD13-22451F16A498}"/>
            </c:ext>
          </c:extLst>
        </c:ser>
        <c:ser>
          <c:idx val="3"/>
          <c:order val="3"/>
          <c:tx>
            <c:strRef>
              <c:f>'13F UNFUNDED INST AID'!$E$39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AID'!$F$39:$J$39</c:f>
              <c:numCache>
                <c:formatCode>_("$"* #,##0_);_("$"* \(#,##0\);_("$"* "-"??_);_(@_)</c:formatCode>
                <c:ptCount val="5"/>
                <c:pt idx="0">
                  <c:v>5195.8744357421601</c:v>
                </c:pt>
                <c:pt idx="1">
                  <c:v>5463.17564211016</c:v>
                </c:pt>
                <c:pt idx="2">
                  <c:v>5859.4055141108947</c:v>
                </c:pt>
                <c:pt idx="3">
                  <c:v>6103.623746815455</c:v>
                </c:pt>
                <c:pt idx="4">
                  <c:v>6378.1530685077305</c:v>
                </c:pt>
              </c:numCache>
            </c:numRef>
          </c:val>
          <c:smooth val="0"/>
          <c:extLst>
            <c:ext xmlns:c16="http://schemas.microsoft.com/office/drawing/2014/chart" uri="{C3380CC4-5D6E-409C-BE32-E72D297353CC}">
              <c16:uniqueId val="{00000003-7CCE-46BC-AD13-22451F16A498}"/>
            </c:ext>
          </c:extLst>
        </c:ser>
        <c:ser>
          <c:idx val="4"/>
          <c:order val="4"/>
          <c:tx>
            <c:strRef>
              <c:f>'13F UNFUNDED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AID'!$F$40:$J$40</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4-7CCE-46BC-AD13-22451F16A498}"/>
            </c:ext>
          </c:extLst>
        </c:ser>
        <c:ser>
          <c:idx val="5"/>
          <c:order val="5"/>
          <c:tx>
            <c:strRef>
              <c:f>'13F UNFUNDED INST AID'!$E$41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'13F UNFUNDED INST AID'!$F$35:$J$35</c:f>
              <c:strCache>
                <c:ptCount val="5"/>
                <c:pt idx="0">
                  <c:v>2014-2015</c:v>
                </c:pt>
                <c:pt idx="1">
                  <c:v>2015-2016</c:v>
                </c:pt>
                <c:pt idx="2">
                  <c:v>2016-2017</c:v>
                </c:pt>
                <c:pt idx="3">
                  <c:v>2017-2018</c:v>
                </c:pt>
                <c:pt idx="4">
                  <c:v>2018-2019</c:v>
                </c:pt>
              </c:strCache>
            </c:strRef>
          </c:cat>
          <c:val>
            <c:numRef>
              <c:f>'13F UNFUNDED INST AID'!$F$41:$J$41</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5-7CCE-46BC-AD13-22451F16A498}"/>
            </c:ext>
          </c:extLst>
        </c:ser>
        <c:dLbls>
          <c:showLegendKey val="0"/>
          <c:showVal val="0"/>
          <c:showCatName val="0"/>
          <c:showSerName val="0"/>
          <c:showPercent val="0"/>
          <c:showBubbleSize val="0"/>
        </c:dLbls>
        <c:marker val="1"/>
        <c:smooth val="0"/>
        <c:axId val="867769288"/>
        <c:axId val="867762624"/>
      </c:lineChart>
      <c:catAx>
        <c:axId val="867769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762624"/>
        <c:crosses val="autoZero"/>
        <c:auto val="1"/>
        <c:lblAlgn val="ctr"/>
        <c:lblOffset val="100"/>
        <c:tickLblSkip val="1"/>
        <c:tickMarkSkip val="1"/>
        <c:noMultiLvlLbl val="0"/>
      </c:catAx>
      <c:valAx>
        <c:axId val="867762624"/>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769288"/>
        <c:crosses val="autoZero"/>
        <c:crossBetween val="between"/>
      </c:valAx>
      <c:spPr>
        <a:solidFill>
          <a:srgbClr val="C0C0C0"/>
        </a:solidFill>
        <a:ln w="12700">
          <a:solidFill>
            <a:srgbClr val="808080"/>
          </a:solidFill>
          <a:prstDash val="solid"/>
        </a:ln>
      </c:spPr>
    </c:plotArea>
    <c:legend>
      <c:legendPos val="r"/>
      <c:layout>
        <c:manualLayout>
          <c:xMode val="edge"/>
          <c:yMode val="edge"/>
          <c:x val="0.78895220512801589"/>
          <c:y val="3.0181123583694042E-2"/>
          <c:w val="0.19830037471799322"/>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521472392638"/>
          <c:y val="8.0200697546350105E-2"/>
          <c:w val="0.73987730061349699"/>
          <c:h val="0.81955087805176496"/>
        </c:manualLayout>
      </c:layout>
      <c:lineChart>
        <c:grouping val="standard"/>
        <c:varyColors val="0"/>
        <c:ser>
          <c:idx val="0"/>
          <c:order val="0"/>
          <c:tx>
            <c:strRef>
              <c:f>'13S UNFUNDED INST AID'!$E$36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AID'!$F$36:$J$36</c:f>
              <c:numCache>
                <c:formatCode>_("$"* #,##0_);_("$"* \(#,##0\);_("$"* "-"??_);_(@_)</c:formatCode>
                <c:ptCount val="5"/>
                <c:pt idx="0">
                  <c:v>7456.1416020091747</c:v>
                </c:pt>
                <c:pt idx="1">
                  <c:v>8114.9112943855107</c:v>
                </c:pt>
                <c:pt idx="2">
                  <c:v>8291.8546285538705</c:v>
                </c:pt>
                <c:pt idx="3">
                  <c:v>9007.0360853909497</c:v>
                </c:pt>
                <c:pt idx="4">
                  <c:v>9441.4419983416246</c:v>
                </c:pt>
              </c:numCache>
            </c:numRef>
          </c:val>
          <c:smooth val="0"/>
          <c:extLst>
            <c:ext xmlns:c16="http://schemas.microsoft.com/office/drawing/2014/chart" uri="{C3380CC4-5D6E-409C-BE32-E72D297353CC}">
              <c16:uniqueId val="{00000000-BF6A-415C-BBE7-E05897645B3E}"/>
            </c:ext>
          </c:extLst>
        </c:ser>
        <c:ser>
          <c:idx val="1"/>
          <c:order val="1"/>
          <c:tx>
            <c:strRef>
              <c:f>'13S UNFUNDED INST AID'!$E$37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AID'!$F$37:$J$37</c:f>
              <c:numCache>
                <c:formatCode>_("$"* #,##0_);_("$"* \(#,##0\);_("$"* "-"??_);_(@_)</c:formatCode>
                <c:ptCount val="5"/>
                <c:pt idx="0">
                  <c:v>10729.6316853879</c:v>
                </c:pt>
                <c:pt idx="1">
                  <c:v>10949.199888501549</c:v>
                </c:pt>
                <c:pt idx="2">
                  <c:v>11445.733029309798</c:v>
                </c:pt>
                <c:pt idx="3">
                  <c:v>12029.896555425399</c:v>
                </c:pt>
                <c:pt idx="4">
                  <c:v>12244.967836259801</c:v>
                </c:pt>
              </c:numCache>
            </c:numRef>
          </c:val>
          <c:smooth val="0"/>
          <c:extLst>
            <c:ext xmlns:c16="http://schemas.microsoft.com/office/drawing/2014/chart" uri="{C3380CC4-5D6E-409C-BE32-E72D297353CC}">
              <c16:uniqueId val="{00000001-BF6A-415C-BBE7-E05897645B3E}"/>
            </c:ext>
          </c:extLst>
        </c:ser>
        <c:ser>
          <c:idx val="2"/>
          <c:order val="2"/>
          <c:tx>
            <c:strRef>
              <c:f>'13S UNFUNDED INST AID'!$E$38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AID'!$F$38:$J$38</c:f>
              <c:numCache>
                <c:formatCode>_("$"* #,##0_);_("$"* \(#,##0\);_("$"* "-"??_);_(@_)</c:formatCode>
                <c:ptCount val="5"/>
                <c:pt idx="0">
                  <c:v>8573.0866180048706</c:v>
                </c:pt>
                <c:pt idx="1">
                  <c:v>9206.4605344934698</c:v>
                </c:pt>
                <c:pt idx="2">
                  <c:v>9983.5363528009493</c:v>
                </c:pt>
                <c:pt idx="3">
                  <c:v>10638.551037344399</c:v>
                </c:pt>
                <c:pt idx="4">
                  <c:v>11425.0693590869</c:v>
                </c:pt>
              </c:numCache>
            </c:numRef>
          </c:val>
          <c:smooth val="0"/>
          <c:extLst>
            <c:ext xmlns:c16="http://schemas.microsoft.com/office/drawing/2014/chart" uri="{C3380CC4-5D6E-409C-BE32-E72D297353CC}">
              <c16:uniqueId val="{00000002-BF6A-415C-BBE7-E05897645B3E}"/>
            </c:ext>
          </c:extLst>
        </c:ser>
        <c:ser>
          <c:idx val="3"/>
          <c:order val="3"/>
          <c:tx>
            <c:strRef>
              <c:f>'13S UNFUNDED INST AID'!$E$39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AID'!$F$39:$J$39</c:f>
              <c:numCache>
                <c:formatCode>_("$"* #,##0_);_("$"* \(#,##0\);_("$"* "-"??_);_(@_)</c:formatCode>
                <c:ptCount val="5"/>
                <c:pt idx="0">
                  <c:v>7336.8263988522203</c:v>
                </c:pt>
                <c:pt idx="1">
                  <c:v>7858.5520833333303</c:v>
                </c:pt>
                <c:pt idx="2">
                  <c:v>7667.5247747747699</c:v>
                </c:pt>
                <c:pt idx="3">
                  <c:v>7972.8698481561796</c:v>
                </c:pt>
                <c:pt idx="4">
                  <c:v>8505.1390374331604</c:v>
                </c:pt>
              </c:numCache>
            </c:numRef>
          </c:val>
          <c:smooth val="0"/>
          <c:extLst>
            <c:ext xmlns:c16="http://schemas.microsoft.com/office/drawing/2014/chart" uri="{C3380CC4-5D6E-409C-BE32-E72D297353CC}">
              <c16:uniqueId val="{00000003-BF6A-415C-BBE7-E05897645B3E}"/>
            </c:ext>
          </c:extLst>
        </c:ser>
        <c:ser>
          <c:idx val="4"/>
          <c:order val="4"/>
          <c:tx>
            <c:strRef>
              <c:f>'13S UNFUNDED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AID'!$F$40:$J$40</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4-BF6A-415C-BBE7-E05897645B3E}"/>
            </c:ext>
          </c:extLst>
        </c:ser>
        <c:ser>
          <c:idx val="5"/>
          <c:order val="5"/>
          <c:tx>
            <c:strRef>
              <c:f>'13S UNFUNDED INST AID'!$E$41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'13S UNFUNDED INST AID'!$F$35:$J$35</c:f>
              <c:strCache>
                <c:ptCount val="5"/>
                <c:pt idx="0">
                  <c:v>2014-2015</c:v>
                </c:pt>
                <c:pt idx="1">
                  <c:v>2015-2016</c:v>
                </c:pt>
                <c:pt idx="2">
                  <c:v>2016-2017</c:v>
                </c:pt>
                <c:pt idx="3">
                  <c:v>2017-2018</c:v>
                </c:pt>
                <c:pt idx="4">
                  <c:v>2018-2019</c:v>
                </c:pt>
              </c:strCache>
            </c:strRef>
          </c:cat>
          <c:val>
            <c:numRef>
              <c:f>'13S UNFUNDED INST AID'!$F$41:$J$41</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5-BF6A-415C-BBE7-E05897645B3E}"/>
            </c:ext>
          </c:extLst>
        </c:ser>
        <c:dLbls>
          <c:showLegendKey val="0"/>
          <c:showVal val="0"/>
          <c:showCatName val="0"/>
          <c:showSerName val="0"/>
          <c:showPercent val="0"/>
          <c:showBubbleSize val="0"/>
        </c:dLbls>
        <c:marker val="1"/>
        <c:smooth val="0"/>
        <c:axId val="867763408"/>
        <c:axId val="867764584"/>
      </c:lineChart>
      <c:catAx>
        <c:axId val="86776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764584"/>
        <c:crosses val="autoZero"/>
        <c:auto val="1"/>
        <c:lblAlgn val="ctr"/>
        <c:lblOffset val="100"/>
        <c:tickLblSkip val="1"/>
        <c:tickMarkSkip val="1"/>
        <c:noMultiLvlLbl val="0"/>
      </c:catAx>
      <c:valAx>
        <c:axId val="867764584"/>
        <c:scaling>
          <c:orientation val="minMax"/>
          <c:min val="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763408"/>
        <c:crosses val="autoZero"/>
        <c:crossBetween val="between"/>
      </c:valAx>
      <c:spPr>
        <a:solidFill>
          <a:srgbClr val="C0C0C0"/>
        </a:solidFill>
        <a:ln w="12700">
          <a:solidFill>
            <a:srgbClr val="808080"/>
          </a:solidFill>
          <a:prstDash val="solid"/>
        </a:ln>
      </c:spPr>
    </c:plotArea>
    <c:legend>
      <c:legendPos val="r"/>
      <c:layout>
        <c:manualLayout>
          <c:xMode val="edge"/>
          <c:yMode val="edge"/>
          <c:x val="0.79735502314608453"/>
          <c:y val="2.923389255195806E-2"/>
          <c:w val="0.18894668794930913"/>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48466257669"/>
          <c:y val="5.7934580071458901E-2"/>
          <c:w val="0.73496932515337399"/>
          <c:h val="0.86398091150045198"/>
        </c:manualLayout>
      </c:layout>
      <c:lineChart>
        <c:grouping val="standard"/>
        <c:varyColors val="0"/>
        <c:ser>
          <c:idx val="0"/>
          <c:order val="0"/>
          <c:tx>
            <c:strRef>
              <c:f>'13S UNFUNDED INST AID'!$E$71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AID'!$F$71:$J$71</c:f>
              <c:numCache>
                <c:formatCode>_("$"* #,##0_);_("$"* \(#,##0\);_("$"* "-"??_);_(@_)</c:formatCode>
                <c:ptCount val="5"/>
                <c:pt idx="0">
                  <c:v>4449.0451298972548</c:v>
                </c:pt>
                <c:pt idx="1">
                  <c:v>4740.6861725491544</c:v>
                </c:pt>
                <c:pt idx="2">
                  <c:v>5274.9587615359496</c:v>
                </c:pt>
                <c:pt idx="3">
                  <c:v>5629.8232098498602</c:v>
                </c:pt>
                <c:pt idx="4">
                  <c:v>5814.8266326835846</c:v>
                </c:pt>
              </c:numCache>
            </c:numRef>
          </c:val>
          <c:smooth val="0"/>
          <c:extLst>
            <c:ext xmlns:c16="http://schemas.microsoft.com/office/drawing/2014/chart" uri="{C3380CC4-5D6E-409C-BE32-E72D297353CC}">
              <c16:uniqueId val="{00000000-A9F7-435C-96CA-368210D8C595}"/>
            </c:ext>
          </c:extLst>
        </c:ser>
        <c:ser>
          <c:idx val="1"/>
          <c:order val="1"/>
          <c:tx>
            <c:strRef>
              <c:f>'13S UNFUNDED INST AID'!$E$72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AID'!$F$72:$J$72</c:f>
              <c:numCache>
                <c:formatCode>_("$"* #,##0_);_("$"* \(#,##0\);_("$"* "-"??_);_(@_)</c:formatCode>
                <c:ptCount val="5"/>
                <c:pt idx="0">
                  <c:v>6750.6445583221102</c:v>
                </c:pt>
                <c:pt idx="1">
                  <c:v>7482.0035193468757</c:v>
                </c:pt>
                <c:pt idx="2">
                  <c:v>8426.4300775997508</c:v>
                </c:pt>
                <c:pt idx="3">
                  <c:v>9474.4432343362314</c:v>
                </c:pt>
                <c:pt idx="4">
                  <c:v>10717.913943932806</c:v>
                </c:pt>
              </c:numCache>
            </c:numRef>
          </c:val>
          <c:smooth val="0"/>
          <c:extLst>
            <c:ext xmlns:c16="http://schemas.microsoft.com/office/drawing/2014/chart" uri="{C3380CC4-5D6E-409C-BE32-E72D297353CC}">
              <c16:uniqueId val="{00000001-A9F7-435C-96CA-368210D8C595}"/>
            </c:ext>
          </c:extLst>
        </c:ser>
        <c:ser>
          <c:idx val="2"/>
          <c:order val="2"/>
          <c:tx>
            <c:strRef>
              <c:f>'13S UNFUNDED INST AID'!$E$73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AID'!$F$73:$J$73</c:f>
              <c:numCache>
                <c:formatCode>_("$"* #,##0_);_("$"* \(#,##0\);_("$"* "-"??_);_(@_)</c:formatCode>
                <c:ptCount val="5"/>
                <c:pt idx="0">
                  <c:v>7245.605508329375</c:v>
                </c:pt>
                <c:pt idx="1">
                  <c:v>7328.95278049424</c:v>
                </c:pt>
                <c:pt idx="2">
                  <c:v>7916.9174506048294</c:v>
                </c:pt>
                <c:pt idx="3">
                  <c:v>7892.2928606719397</c:v>
                </c:pt>
                <c:pt idx="4">
                  <c:v>8454.7983343489941</c:v>
                </c:pt>
              </c:numCache>
            </c:numRef>
          </c:val>
          <c:smooth val="0"/>
          <c:extLst>
            <c:ext xmlns:c16="http://schemas.microsoft.com/office/drawing/2014/chart" uri="{C3380CC4-5D6E-409C-BE32-E72D297353CC}">
              <c16:uniqueId val="{00000002-A9F7-435C-96CA-368210D8C595}"/>
            </c:ext>
          </c:extLst>
        </c:ser>
        <c:ser>
          <c:idx val="3"/>
          <c:order val="3"/>
          <c:tx>
            <c:strRef>
              <c:f>'13S UNFUNDED INST AID'!$E$74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AID'!$F$74:$J$74</c:f>
              <c:numCache>
                <c:formatCode>_("$"* #,##0_);_("$"* \(#,##0\);_("$"* "-"??_);_(@_)</c:formatCode>
                <c:ptCount val="5"/>
                <c:pt idx="0">
                  <c:v>5755.7595579144054</c:v>
                </c:pt>
                <c:pt idx="1">
                  <c:v>5747.2124494949494</c:v>
                </c:pt>
                <c:pt idx="2">
                  <c:v>6436.8038112660906</c:v>
                </c:pt>
                <c:pt idx="3">
                  <c:v>7042.5599105461397</c:v>
                </c:pt>
                <c:pt idx="4">
                  <c:v>7419.8826575235707</c:v>
                </c:pt>
              </c:numCache>
            </c:numRef>
          </c:val>
          <c:smooth val="0"/>
          <c:extLst>
            <c:ext xmlns:c16="http://schemas.microsoft.com/office/drawing/2014/chart" uri="{C3380CC4-5D6E-409C-BE32-E72D297353CC}">
              <c16:uniqueId val="{00000003-A9F7-435C-96CA-368210D8C595}"/>
            </c:ext>
          </c:extLst>
        </c:ser>
        <c:ser>
          <c:idx val="4"/>
          <c:order val="4"/>
          <c:tx>
            <c:strRef>
              <c:f>'13S UNFUNDED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AID'!$F$75:$J$75</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4-A9F7-435C-96CA-368210D8C595}"/>
            </c:ext>
          </c:extLst>
        </c:ser>
        <c:ser>
          <c:idx val="5"/>
          <c:order val="5"/>
          <c:tx>
            <c:strRef>
              <c:f>'13S UNFUNDED INST AID'!$E$76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'13S UNFUNDED INST AID'!$F$70:$J$70</c:f>
              <c:strCache>
                <c:ptCount val="5"/>
                <c:pt idx="0">
                  <c:v>2014-2015</c:v>
                </c:pt>
                <c:pt idx="1">
                  <c:v>2015-2016</c:v>
                </c:pt>
                <c:pt idx="2">
                  <c:v>2016-2017</c:v>
                </c:pt>
                <c:pt idx="3">
                  <c:v>2017-2018</c:v>
                </c:pt>
                <c:pt idx="4">
                  <c:v>2018-2019</c:v>
                </c:pt>
              </c:strCache>
            </c:strRef>
          </c:cat>
          <c:val>
            <c:numRef>
              <c:f>'13S UNFUNDED INST AID'!$F$76:$J$76</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5-A9F7-435C-96CA-368210D8C595}"/>
            </c:ext>
          </c:extLst>
        </c:ser>
        <c:dLbls>
          <c:showLegendKey val="0"/>
          <c:showVal val="0"/>
          <c:showCatName val="0"/>
          <c:showSerName val="0"/>
          <c:showPercent val="0"/>
          <c:showBubbleSize val="0"/>
        </c:dLbls>
        <c:marker val="1"/>
        <c:smooth val="0"/>
        <c:axId val="718110376"/>
        <c:axId val="718112728"/>
      </c:lineChart>
      <c:catAx>
        <c:axId val="718110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18112728"/>
        <c:crosses val="autoZero"/>
        <c:auto val="1"/>
        <c:lblAlgn val="ctr"/>
        <c:lblOffset val="100"/>
        <c:tickLblSkip val="1"/>
        <c:tickMarkSkip val="1"/>
        <c:noMultiLvlLbl val="0"/>
      </c:catAx>
      <c:valAx>
        <c:axId val="718112728"/>
        <c:scaling>
          <c:orientation val="minMax"/>
          <c:min val="3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8110376"/>
        <c:crosses val="autoZero"/>
        <c:crossBetween val="between"/>
      </c:valAx>
      <c:spPr>
        <a:solidFill>
          <a:srgbClr val="C0C0C0"/>
        </a:solidFill>
        <a:ln w="12700">
          <a:solidFill>
            <a:srgbClr val="808080"/>
          </a:solidFill>
          <a:prstDash val="solid"/>
        </a:ln>
      </c:spPr>
    </c:plotArea>
    <c:legend>
      <c:legendPos val="r"/>
      <c:layout>
        <c:manualLayout>
          <c:xMode val="edge"/>
          <c:yMode val="edge"/>
          <c:x val="0.79215898922747863"/>
          <c:y val="2.6503613959492498E-2"/>
          <c:w val="0.1936703551480418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92282992833"/>
          <c:y val="8.0200697546350105E-2"/>
          <c:w val="0.74019696427524195"/>
          <c:h val="0.81955087805176496"/>
        </c:manualLayout>
      </c:layout>
      <c:lineChart>
        <c:grouping val="standard"/>
        <c:varyColors val="0"/>
        <c:ser>
          <c:idx val="0"/>
          <c:order val="0"/>
          <c:tx>
            <c:strRef>
              <c:f>'13C UNFUNDED INST AID'!$E$36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AID'!$F$36:$J$36</c:f>
              <c:numCache>
                <c:formatCode>_("$"* #,##0_);_("$"* \(#,##0\);_("$"* "-"??_);_(@_)</c:formatCode>
                <c:ptCount val="5"/>
                <c:pt idx="0">
                  <c:v>7167.5163265306101</c:v>
                </c:pt>
                <c:pt idx="1">
                  <c:v>7672.7041800643101</c:v>
                </c:pt>
                <c:pt idx="2">
                  <c:v>7873.16688172043</c:v>
                </c:pt>
                <c:pt idx="3">
                  <c:v>8350.4093281148107</c:v>
                </c:pt>
                <c:pt idx="4">
                  <c:v>9173.7615866388296</c:v>
                </c:pt>
              </c:numCache>
            </c:numRef>
          </c:val>
          <c:smooth val="0"/>
          <c:extLst>
            <c:ext xmlns:c16="http://schemas.microsoft.com/office/drawing/2014/chart" uri="{C3380CC4-5D6E-409C-BE32-E72D297353CC}">
              <c16:uniqueId val="{00000000-69E5-4F17-BC14-AB6579AD0E70}"/>
            </c:ext>
          </c:extLst>
        </c:ser>
        <c:ser>
          <c:idx val="1"/>
          <c:order val="1"/>
          <c:tx>
            <c:strRef>
              <c:f>'13C UNFUNDED INST AID'!$E$37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AID'!$F$37:$J$37</c:f>
              <c:numCache>
                <c:formatCode>_("$"* #,##0_);_("$"* \(#,##0\);_("$"* "-"??_);_(@_)</c:formatCode>
                <c:ptCount val="5"/>
                <c:pt idx="0">
                  <c:v>7577.2482635901852</c:v>
                </c:pt>
                <c:pt idx="1">
                  <c:v>8004.6709322197103</c:v>
                </c:pt>
                <c:pt idx="2">
                  <c:v>7862.9085070915207</c:v>
                </c:pt>
                <c:pt idx="3">
                  <c:v>8890.9960663092243</c:v>
                </c:pt>
                <c:pt idx="4">
                  <c:v>9287.2562503137888</c:v>
                </c:pt>
              </c:numCache>
            </c:numRef>
          </c:val>
          <c:smooth val="0"/>
          <c:extLst>
            <c:ext xmlns:c16="http://schemas.microsoft.com/office/drawing/2014/chart" uri="{C3380CC4-5D6E-409C-BE32-E72D297353CC}">
              <c16:uniqueId val="{00000001-69E5-4F17-BC14-AB6579AD0E70}"/>
            </c:ext>
          </c:extLst>
        </c:ser>
        <c:ser>
          <c:idx val="2"/>
          <c:order val="2"/>
          <c:tx>
            <c:strRef>
              <c:f>'13C UNFUNDED INST AID'!$E$38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AID'!$F$38:$J$38</c:f>
              <c:numCache>
                <c:formatCode>_("$"* #,##0_);_("$"* \(#,##0\);_("$"* "-"??_);_(@_)</c:formatCode>
                <c:ptCount val="5"/>
                <c:pt idx="0">
                  <c:v>6698.9432299777854</c:v>
                </c:pt>
                <c:pt idx="1">
                  <c:v>7160.471896666485</c:v>
                </c:pt>
                <c:pt idx="2">
                  <c:v>7408.5380023426151</c:v>
                </c:pt>
                <c:pt idx="3">
                  <c:v>7588.8735883700601</c:v>
                </c:pt>
                <c:pt idx="4">
                  <c:v>8270.2588301337746</c:v>
                </c:pt>
              </c:numCache>
            </c:numRef>
          </c:val>
          <c:smooth val="0"/>
          <c:extLst>
            <c:ext xmlns:c16="http://schemas.microsoft.com/office/drawing/2014/chart" uri="{C3380CC4-5D6E-409C-BE32-E72D297353CC}">
              <c16:uniqueId val="{00000002-69E5-4F17-BC14-AB6579AD0E70}"/>
            </c:ext>
          </c:extLst>
        </c:ser>
        <c:ser>
          <c:idx val="3"/>
          <c:order val="3"/>
          <c:tx>
            <c:strRef>
              <c:f>'13C UNFUNDED INST AID'!$E$39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AID'!$F$39:$J$39</c:f>
              <c:numCache>
                <c:formatCode>_("$"* #,##0_);_("$"* \(#,##0\);_("$"* "-"??_);_(@_)</c:formatCode>
                <c:ptCount val="5"/>
                <c:pt idx="0">
                  <c:v>12968.208724526699</c:v>
                </c:pt>
                <c:pt idx="1">
                  <c:v>14146.917975187149</c:v>
                </c:pt>
                <c:pt idx="2">
                  <c:v>15187.6359322076</c:v>
                </c:pt>
                <c:pt idx="3">
                  <c:v>16183.835862169999</c:v>
                </c:pt>
                <c:pt idx="4">
                  <c:v>16985.642957086951</c:v>
                </c:pt>
              </c:numCache>
            </c:numRef>
          </c:val>
          <c:smooth val="0"/>
          <c:extLst>
            <c:ext xmlns:c16="http://schemas.microsoft.com/office/drawing/2014/chart" uri="{C3380CC4-5D6E-409C-BE32-E72D297353CC}">
              <c16:uniqueId val="{00000003-69E5-4F17-BC14-AB6579AD0E70}"/>
            </c:ext>
          </c:extLst>
        </c:ser>
        <c:ser>
          <c:idx val="4"/>
          <c:order val="4"/>
          <c:tx>
            <c:strRef>
              <c:f>'13C UNFUNDED INST AID'!$E$40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AID'!$F$40:$J$40</c:f>
              <c:numCache>
                <c:formatCode>_("$"* #,##0_);_("$"* \(#,##0\);_("$"* "-"??_);_(@_)</c:formatCode>
                <c:ptCount val="5"/>
                <c:pt idx="0">
                  <c:v>7793.9059734513303</c:v>
                </c:pt>
                <c:pt idx="1">
                  <c:v>8409.6337890625</c:v>
                </c:pt>
                <c:pt idx="2">
                  <c:v>8771.0441595441607</c:v>
                </c:pt>
                <c:pt idx="3">
                  <c:v>9439.5784023668602</c:v>
                </c:pt>
                <c:pt idx="4">
                  <c:v>9793.3800505050494</c:v>
                </c:pt>
              </c:numCache>
            </c:numRef>
          </c:val>
          <c:smooth val="0"/>
          <c:extLst>
            <c:ext xmlns:c16="http://schemas.microsoft.com/office/drawing/2014/chart" uri="{C3380CC4-5D6E-409C-BE32-E72D297353CC}">
              <c16:uniqueId val="{00000004-69E5-4F17-BC14-AB6579AD0E70}"/>
            </c:ext>
          </c:extLst>
        </c:ser>
        <c:ser>
          <c:idx val="5"/>
          <c:order val="5"/>
          <c:tx>
            <c:strRef>
              <c:f>'13C UNFUNDED INST AID'!$E$41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AID'!$F$41:$J$41</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5-69E5-4F17-BC14-AB6579AD0E70}"/>
            </c:ext>
          </c:extLst>
        </c:ser>
        <c:ser>
          <c:idx val="6"/>
          <c:order val="6"/>
          <c:tx>
            <c:strRef>
              <c:f>'13C UNFUNDED INST AID'!$E$42</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'13C UNFUNDED INST AID'!$F$35:$J$35</c:f>
              <c:strCache>
                <c:ptCount val="5"/>
                <c:pt idx="0">
                  <c:v>2014-2015</c:v>
                </c:pt>
                <c:pt idx="1">
                  <c:v>2015-2016</c:v>
                </c:pt>
                <c:pt idx="2">
                  <c:v>2016-2017</c:v>
                </c:pt>
                <c:pt idx="3">
                  <c:v>2017-2018</c:v>
                </c:pt>
                <c:pt idx="4">
                  <c:v>2018-2019</c:v>
                </c:pt>
              </c:strCache>
            </c:strRef>
          </c:cat>
          <c:val>
            <c:numRef>
              <c:f>'13C UNFUNDED INST AID'!$F$42:$J$42</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6-69E5-4F17-BC14-AB6579AD0E70}"/>
            </c:ext>
          </c:extLst>
        </c:ser>
        <c:dLbls>
          <c:showLegendKey val="0"/>
          <c:showVal val="0"/>
          <c:showCatName val="0"/>
          <c:showSerName val="0"/>
          <c:showPercent val="0"/>
          <c:showBubbleSize val="0"/>
        </c:dLbls>
        <c:marker val="1"/>
        <c:smooth val="0"/>
        <c:axId val="718114296"/>
        <c:axId val="718107632"/>
      </c:lineChart>
      <c:catAx>
        <c:axId val="718114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18107632"/>
        <c:crosses val="autoZero"/>
        <c:auto val="1"/>
        <c:lblAlgn val="ctr"/>
        <c:lblOffset val="100"/>
        <c:tickLblSkip val="1"/>
        <c:tickMarkSkip val="1"/>
        <c:noMultiLvlLbl val="0"/>
      </c:catAx>
      <c:valAx>
        <c:axId val="718107632"/>
        <c:scaling>
          <c:orientation val="minMax"/>
          <c:min val="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114296"/>
        <c:crosses val="autoZero"/>
        <c:crossBetween val="between"/>
      </c:valAx>
      <c:spPr>
        <a:solidFill>
          <a:srgbClr val="C0C0C0"/>
        </a:solidFill>
        <a:ln w="12700">
          <a:solidFill>
            <a:srgbClr val="808080"/>
          </a:solidFill>
          <a:prstDash val="solid"/>
        </a:ln>
      </c:spPr>
    </c:plotArea>
    <c:legend>
      <c:legendPos val="r"/>
      <c:layout>
        <c:manualLayout>
          <c:xMode val="edge"/>
          <c:yMode val="edge"/>
          <c:x val="0.79481186994113207"/>
          <c:y val="2.923389255195806E-2"/>
          <c:w val="0.1886793756536812"/>
          <c:h val="0.43447612723772155"/>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92282992833"/>
          <c:y val="5.7934580071458901E-2"/>
          <c:w val="0.73652048928711999"/>
          <c:h val="0.86398091150045198"/>
        </c:manualLayout>
      </c:layout>
      <c:lineChart>
        <c:grouping val="standard"/>
        <c:varyColors val="0"/>
        <c:ser>
          <c:idx val="0"/>
          <c:order val="0"/>
          <c:tx>
            <c:strRef>
              <c:f>'13C UNFUNDED INST AID'!$E$72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AID'!$F$72:$J$72</c:f>
              <c:numCache>
                <c:formatCode>_("$"* #,##0_);_("$"* \(#,##0\);_("$"* "-"??_);_(@_)</c:formatCode>
                <c:ptCount val="5"/>
                <c:pt idx="0">
                  <c:v>5536.1374325114848</c:v>
                </c:pt>
                <c:pt idx="1">
                  <c:v>6131.0638118029747</c:v>
                </c:pt>
                <c:pt idx="2">
                  <c:v>6542.111204644405</c:v>
                </c:pt>
                <c:pt idx="3">
                  <c:v>7598.4616088181201</c:v>
                </c:pt>
                <c:pt idx="4">
                  <c:v>7446.5046521677305</c:v>
                </c:pt>
              </c:numCache>
            </c:numRef>
          </c:val>
          <c:smooth val="0"/>
          <c:extLst>
            <c:ext xmlns:c16="http://schemas.microsoft.com/office/drawing/2014/chart" uri="{C3380CC4-5D6E-409C-BE32-E72D297353CC}">
              <c16:uniqueId val="{00000000-3086-40FF-A594-EDB0F802F65D}"/>
            </c:ext>
          </c:extLst>
        </c:ser>
        <c:ser>
          <c:idx val="1"/>
          <c:order val="1"/>
          <c:tx>
            <c:strRef>
              <c:f>'13C UNFUNDED INST AID'!$E$73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AID'!$F$73:$J$73</c:f>
              <c:numCache>
                <c:formatCode>_("$"* #,##0_);_("$"* \(#,##0\);_("$"* "-"??_);_(@_)</c:formatCode>
                <c:ptCount val="5"/>
                <c:pt idx="0">
                  <c:v>5503.6583015531905</c:v>
                </c:pt>
                <c:pt idx="1">
                  <c:v>5297.3415546470351</c:v>
                </c:pt>
                <c:pt idx="2">
                  <c:v>6109.4263257553448</c:v>
                </c:pt>
                <c:pt idx="3">
                  <c:v>6461.3108914841996</c:v>
                </c:pt>
                <c:pt idx="4">
                  <c:v>6902.1190088062649</c:v>
                </c:pt>
              </c:numCache>
            </c:numRef>
          </c:val>
          <c:smooth val="0"/>
          <c:extLst>
            <c:ext xmlns:c16="http://schemas.microsoft.com/office/drawing/2014/chart" uri="{C3380CC4-5D6E-409C-BE32-E72D297353CC}">
              <c16:uniqueId val="{00000001-3086-40FF-A594-EDB0F802F65D}"/>
            </c:ext>
          </c:extLst>
        </c:ser>
        <c:ser>
          <c:idx val="2"/>
          <c:order val="2"/>
          <c:tx>
            <c:strRef>
              <c:f>'13C UNFUNDED INST AID'!$E$74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AID'!$F$74:$J$74</c:f>
              <c:numCache>
                <c:formatCode>_("$"* #,##0_);_("$"* \(#,##0\);_("$"* "-"??_);_(@_)</c:formatCode>
                <c:ptCount val="5"/>
                <c:pt idx="0">
                  <c:v>9547.5104640582304</c:v>
                </c:pt>
                <c:pt idx="1">
                  <c:v>10158.7422867514</c:v>
                </c:pt>
                <c:pt idx="2">
                  <c:v>11039.5731593663</c:v>
                </c:pt>
                <c:pt idx="3">
                  <c:v>12805.6124109868</c:v>
                </c:pt>
                <c:pt idx="4">
                  <c:v>13521.6996966633</c:v>
                </c:pt>
              </c:numCache>
            </c:numRef>
          </c:val>
          <c:smooth val="0"/>
          <c:extLst>
            <c:ext xmlns:c16="http://schemas.microsoft.com/office/drawing/2014/chart" uri="{C3380CC4-5D6E-409C-BE32-E72D297353CC}">
              <c16:uniqueId val="{00000002-3086-40FF-A594-EDB0F802F65D}"/>
            </c:ext>
          </c:extLst>
        </c:ser>
        <c:ser>
          <c:idx val="3"/>
          <c:order val="3"/>
          <c:tx>
            <c:strRef>
              <c:f>'13C UNFUNDED INST AID'!$E$75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AID'!$F$75:$J$75</c:f>
              <c:numCache>
                <c:formatCode>_("$"* #,##0_);_("$"* \(#,##0\);_("$"* "-"??_);_(@_)</c:formatCode>
                <c:ptCount val="5"/>
                <c:pt idx="0">
                  <c:v>14139.76044132835</c:v>
                </c:pt>
                <c:pt idx="1">
                  <c:v>14619.957224225451</c:v>
                </c:pt>
                <c:pt idx="2">
                  <c:v>15497.624414870199</c:v>
                </c:pt>
                <c:pt idx="3">
                  <c:v>17147.5285621976</c:v>
                </c:pt>
                <c:pt idx="4">
                  <c:v>18661.437722485702</c:v>
                </c:pt>
              </c:numCache>
            </c:numRef>
          </c:val>
          <c:smooth val="0"/>
          <c:extLst>
            <c:ext xmlns:c16="http://schemas.microsoft.com/office/drawing/2014/chart" uri="{C3380CC4-5D6E-409C-BE32-E72D297353CC}">
              <c16:uniqueId val="{00000003-3086-40FF-A594-EDB0F802F65D}"/>
            </c:ext>
          </c:extLst>
        </c:ser>
        <c:ser>
          <c:idx val="4"/>
          <c:order val="4"/>
          <c:tx>
            <c:strRef>
              <c:f>'13C UNFUNDED INST AID'!$E$76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AID'!$F$76:$J$76</c:f>
              <c:numCache>
                <c:formatCode>_("$"* #,##0_);_("$"* \(#,##0\);_("$"* "-"??_);_(@_)</c:formatCode>
                <c:ptCount val="5"/>
                <c:pt idx="0">
                  <c:v>7793.9059734513303</c:v>
                </c:pt>
                <c:pt idx="1">
                  <c:v>7862.5442307692301</c:v>
                </c:pt>
                <c:pt idx="2">
                  <c:v>8140.1800911854098</c:v>
                </c:pt>
                <c:pt idx="3">
                  <c:v>7736.0922063666303</c:v>
                </c:pt>
                <c:pt idx="4">
                  <c:v>8678.4130905938491</c:v>
                </c:pt>
              </c:numCache>
            </c:numRef>
          </c:val>
          <c:smooth val="0"/>
          <c:extLst>
            <c:ext xmlns:c16="http://schemas.microsoft.com/office/drawing/2014/chart" uri="{C3380CC4-5D6E-409C-BE32-E72D297353CC}">
              <c16:uniqueId val="{00000004-3086-40FF-A594-EDB0F802F65D}"/>
            </c:ext>
          </c:extLst>
        </c:ser>
        <c:ser>
          <c:idx val="5"/>
          <c:order val="5"/>
          <c:tx>
            <c:strRef>
              <c:f>'13C UNFUNDED INST AID'!$E$77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AID'!$F$77:$J$77</c:f>
              <c:numCache>
                <c:formatCode>_("$"* #,##0_);_("$"* \(#,##0\);_("$"* "-"??_);_(@_)</c:formatCode>
                <c:ptCount val="5"/>
                <c:pt idx="0">
                  <c:v>8473.3143638042202</c:v>
                </c:pt>
                <c:pt idx="1">
                  <c:v>9013.4858131075489</c:v>
                </c:pt>
                <c:pt idx="2">
                  <c:v>9566.6397964763091</c:v>
                </c:pt>
                <c:pt idx="3">
                  <c:v>10311.14737536185</c:v>
                </c:pt>
                <c:pt idx="4">
                  <c:v>10842.044465962052</c:v>
                </c:pt>
              </c:numCache>
            </c:numRef>
          </c:val>
          <c:smooth val="0"/>
          <c:extLst>
            <c:ext xmlns:c16="http://schemas.microsoft.com/office/drawing/2014/chart" uri="{C3380CC4-5D6E-409C-BE32-E72D297353CC}">
              <c16:uniqueId val="{00000005-3086-40FF-A594-EDB0F802F65D}"/>
            </c:ext>
          </c:extLst>
        </c:ser>
        <c:ser>
          <c:idx val="6"/>
          <c:order val="6"/>
          <c:tx>
            <c:strRef>
              <c:f>'13C UNFUNDED INST AID'!$E$78</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'13C UNFUNDED INST AID'!$F$71:$J$71</c:f>
              <c:strCache>
                <c:ptCount val="5"/>
                <c:pt idx="0">
                  <c:v>2014-2015</c:v>
                </c:pt>
                <c:pt idx="1">
                  <c:v>2015-2016</c:v>
                </c:pt>
                <c:pt idx="2">
                  <c:v>2016-2017</c:v>
                </c:pt>
                <c:pt idx="3">
                  <c:v>2017-2018</c:v>
                </c:pt>
                <c:pt idx="4">
                  <c:v>2018-2019</c:v>
                </c:pt>
              </c:strCache>
            </c:strRef>
          </c:cat>
          <c:val>
            <c:numRef>
              <c:f>'13C UNFUNDED INST AID'!$F$78:$J$78</c:f>
              <c:numCache>
                <c:formatCode>_("$"* #,##0_);_("$"* \(#,##0\);_("$"* "-"??_);_(@_)</c:formatCode>
                <c:ptCount val="5"/>
                <c:pt idx="0">
                  <c:v>9792.0200333889807</c:v>
                </c:pt>
                <c:pt idx="1">
                  <c:v>10943.363490792601</c:v>
                </c:pt>
                <c:pt idx="2">
                  <c:v>12600.8239669421</c:v>
                </c:pt>
                <c:pt idx="3">
                  <c:v>13775.860076045599</c:v>
                </c:pt>
                <c:pt idx="4">
                  <c:v>13520.987707881401</c:v>
                </c:pt>
              </c:numCache>
            </c:numRef>
          </c:val>
          <c:smooth val="0"/>
          <c:extLst>
            <c:ext xmlns:c16="http://schemas.microsoft.com/office/drawing/2014/chart" uri="{C3380CC4-5D6E-409C-BE32-E72D297353CC}">
              <c16:uniqueId val="{00000006-3086-40FF-A594-EDB0F802F65D}"/>
            </c:ext>
          </c:extLst>
        </c:ser>
        <c:dLbls>
          <c:showLegendKey val="0"/>
          <c:showVal val="0"/>
          <c:showCatName val="0"/>
          <c:showSerName val="0"/>
          <c:showPercent val="0"/>
          <c:showBubbleSize val="0"/>
        </c:dLbls>
        <c:marker val="1"/>
        <c:smooth val="0"/>
        <c:axId val="718111552"/>
        <c:axId val="718111160"/>
      </c:lineChart>
      <c:catAx>
        <c:axId val="71811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18111160"/>
        <c:crosses val="autoZero"/>
        <c:auto val="1"/>
        <c:lblAlgn val="ctr"/>
        <c:lblOffset val="100"/>
        <c:tickLblSkip val="1"/>
        <c:tickMarkSkip val="1"/>
        <c:noMultiLvlLbl val="0"/>
      </c:catAx>
      <c:valAx>
        <c:axId val="718111160"/>
        <c:scaling>
          <c:orientation val="minMax"/>
          <c:min val="3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8111552"/>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2.6503613959492498E-2"/>
          <c:w val="0.19198126472762062"/>
          <c:h val="0.4189609745135159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76755570834794E-2"/>
          <c:y val="8.9552456352165799E-2"/>
          <c:w val="0.732429540852789"/>
          <c:h val="0.80099697070548304"/>
        </c:manualLayout>
      </c:layout>
      <c:lineChart>
        <c:grouping val="standard"/>
        <c:varyColors val="0"/>
        <c:ser>
          <c:idx val="0"/>
          <c:order val="0"/>
          <c:tx>
            <c:strRef>
              <c:f>'14R FY INST AID'!$E$36</c:f>
              <c:strCache>
                <c:ptCount val="1"/>
                <c:pt idx="0">
                  <c:v>Far West (58)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AID'!$F$36:$J$36</c:f>
              <c:numCache>
                <c:formatCode>_("$"* #,##0_);_("$"* \(#,##0\);_("$"* "-"??_);_(@_)</c:formatCode>
                <c:ptCount val="5"/>
                <c:pt idx="0">
                  <c:v>15684</c:v>
                </c:pt>
                <c:pt idx="1">
                  <c:v>16120.5</c:v>
                </c:pt>
                <c:pt idx="2">
                  <c:v>16950.5</c:v>
                </c:pt>
                <c:pt idx="3">
                  <c:v>18105.5</c:v>
                </c:pt>
                <c:pt idx="4">
                  <c:v>19365.5</c:v>
                </c:pt>
              </c:numCache>
            </c:numRef>
          </c:val>
          <c:smooth val="0"/>
          <c:extLst>
            <c:ext xmlns:c16="http://schemas.microsoft.com/office/drawing/2014/chart" uri="{C3380CC4-5D6E-409C-BE32-E72D297353CC}">
              <c16:uniqueId val="{00000000-9568-42C1-98A4-C847BD5F17E7}"/>
            </c:ext>
          </c:extLst>
        </c:ser>
        <c:ser>
          <c:idx val="1"/>
          <c:order val="1"/>
          <c:tx>
            <c:strRef>
              <c:f>'14R FY INST AID'!$E$37</c:f>
              <c:strCache>
                <c:ptCount val="1"/>
                <c:pt idx="0">
                  <c:v>Mid East (130)</c:v>
                </c:pt>
              </c:strCache>
            </c:strRef>
          </c:tx>
          <c:spPr>
            <a:ln w="25400">
              <a:solidFill>
                <a:srgbClr val="DD0806"/>
              </a:solidFill>
              <a:prstDash val="solid"/>
            </a:ln>
          </c:spPr>
          <c:marker>
            <c:symbol val="star"/>
            <c:size val="5"/>
            <c:spPr>
              <a:noFill/>
              <a:ln>
                <a:solidFill>
                  <a:srgbClr val="DD0806"/>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AID'!$F$37:$J$37</c:f>
              <c:numCache>
                <c:formatCode>_("$"* #,##0_);_("$"* \(#,##0\);_("$"* "-"??_);_(@_)</c:formatCode>
                <c:ptCount val="5"/>
                <c:pt idx="0">
                  <c:v>18116</c:v>
                </c:pt>
                <c:pt idx="1">
                  <c:v>18892.5</c:v>
                </c:pt>
                <c:pt idx="2">
                  <c:v>19809</c:v>
                </c:pt>
                <c:pt idx="3">
                  <c:v>21006.5</c:v>
                </c:pt>
                <c:pt idx="4">
                  <c:v>21941</c:v>
                </c:pt>
              </c:numCache>
            </c:numRef>
          </c:val>
          <c:smooth val="0"/>
          <c:extLst>
            <c:ext xmlns:c16="http://schemas.microsoft.com/office/drawing/2014/chart" uri="{C3380CC4-5D6E-409C-BE32-E72D297353CC}">
              <c16:uniqueId val="{00000001-9568-42C1-98A4-C847BD5F17E7}"/>
            </c:ext>
          </c:extLst>
        </c:ser>
        <c:ser>
          <c:idx val="2"/>
          <c:order val="2"/>
          <c:tx>
            <c:strRef>
              <c:f>'14R FY INST AID'!$E$38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AID'!$F$38:$J$38</c:f>
              <c:numCache>
                <c:formatCode>_("$"* #,##0_);_("$"* \(#,##0\);_("$"* "-"??_);_(@_)</c:formatCode>
                <c:ptCount val="5"/>
                <c:pt idx="0">
                  <c:v>15221</c:v>
                </c:pt>
                <c:pt idx="1">
                  <c:v>15986</c:v>
                </c:pt>
                <c:pt idx="2">
                  <c:v>16749</c:v>
                </c:pt>
                <c:pt idx="3">
                  <c:v>17656.5</c:v>
                </c:pt>
                <c:pt idx="4">
                  <c:v>18573</c:v>
                </c:pt>
              </c:numCache>
            </c:numRef>
          </c:val>
          <c:smooth val="0"/>
          <c:extLst>
            <c:ext xmlns:c16="http://schemas.microsoft.com/office/drawing/2014/chart" uri="{C3380CC4-5D6E-409C-BE32-E72D297353CC}">
              <c16:uniqueId val="{00000002-9568-42C1-98A4-C847BD5F17E7}"/>
            </c:ext>
          </c:extLst>
        </c:ser>
        <c:ser>
          <c:idx val="3"/>
          <c:order val="3"/>
          <c:tx>
            <c:strRef>
              <c:f>'14R FY INST AID'!$E$39</c:f>
              <c:strCache>
                <c:ptCount val="1"/>
                <c:pt idx="0">
                  <c:v>New England (64)</c:v>
                </c:pt>
              </c:strCache>
            </c:strRef>
          </c:tx>
          <c:spPr>
            <a:ln w="25400">
              <a:solidFill>
                <a:srgbClr val="006411"/>
              </a:solidFill>
              <a:prstDash val="solid"/>
            </a:ln>
          </c:spPr>
          <c:marker>
            <c:symbol val="x"/>
            <c:size val="5"/>
            <c:spPr>
              <a:noFill/>
              <a:ln>
                <a:solidFill>
                  <a:srgbClr val="006411"/>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AID'!$F$39:$J$39</c:f>
              <c:numCache>
                <c:formatCode>_("$"* #,##0_);_("$"* \(#,##0\);_("$"* "-"??_);_(@_)</c:formatCode>
                <c:ptCount val="5"/>
                <c:pt idx="0">
                  <c:v>18254</c:v>
                </c:pt>
                <c:pt idx="1">
                  <c:v>19700</c:v>
                </c:pt>
                <c:pt idx="2">
                  <c:v>21105.5</c:v>
                </c:pt>
                <c:pt idx="3">
                  <c:v>22033.5</c:v>
                </c:pt>
                <c:pt idx="4">
                  <c:v>24001.5</c:v>
                </c:pt>
              </c:numCache>
            </c:numRef>
          </c:val>
          <c:smooth val="0"/>
          <c:extLst>
            <c:ext xmlns:c16="http://schemas.microsoft.com/office/drawing/2014/chart" uri="{C3380CC4-5D6E-409C-BE32-E72D297353CC}">
              <c16:uniqueId val="{00000003-9568-42C1-98A4-C847BD5F17E7}"/>
            </c:ext>
          </c:extLst>
        </c:ser>
        <c:ser>
          <c:idx val="4"/>
          <c:order val="4"/>
          <c:tx>
            <c:strRef>
              <c:f>'14R FY INST AID'!$E$40</c:f>
              <c:strCache>
                <c:ptCount val="1"/>
                <c:pt idx="0">
                  <c:v>Southeast (174)</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AID'!$F$40:$J$40</c:f>
              <c:numCache>
                <c:formatCode>_("$"* #,##0_);_("$"* \(#,##0\);_("$"* "-"??_);_(@_)</c:formatCode>
                <c:ptCount val="5"/>
                <c:pt idx="0">
                  <c:v>11827</c:v>
                </c:pt>
                <c:pt idx="1">
                  <c:v>12464.5</c:v>
                </c:pt>
                <c:pt idx="2">
                  <c:v>12740</c:v>
                </c:pt>
                <c:pt idx="3">
                  <c:v>13572.5</c:v>
                </c:pt>
                <c:pt idx="4">
                  <c:v>14730.5</c:v>
                </c:pt>
              </c:numCache>
            </c:numRef>
          </c:val>
          <c:smooth val="0"/>
          <c:extLst>
            <c:ext xmlns:c16="http://schemas.microsoft.com/office/drawing/2014/chart" uri="{C3380CC4-5D6E-409C-BE32-E72D297353CC}">
              <c16:uniqueId val="{00000004-9568-42C1-98A4-C847BD5F17E7}"/>
            </c:ext>
          </c:extLst>
        </c:ser>
        <c:ser>
          <c:idx val="5"/>
          <c:order val="5"/>
          <c:tx>
            <c:strRef>
              <c:f>'14R FY INST AID'!$E$41</c:f>
              <c:strCache>
                <c:ptCount val="1"/>
                <c:pt idx="0">
                  <c:v>West (76)</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AID'!$F$41:$J$41</c:f>
              <c:numCache>
                <c:formatCode>_("$"* #,##0_);_("$"* \(#,##0\);_("$"* "-"??_);_(@_)</c:formatCode>
                <c:ptCount val="5"/>
                <c:pt idx="0">
                  <c:v>13140</c:v>
                </c:pt>
                <c:pt idx="1">
                  <c:v>13939.5</c:v>
                </c:pt>
                <c:pt idx="2">
                  <c:v>15181</c:v>
                </c:pt>
                <c:pt idx="3">
                  <c:v>15753.5</c:v>
                </c:pt>
                <c:pt idx="4">
                  <c:v>16296</c:v>
                </c:pt>
              </c:numCache>
            </c:numRef>
          </c:val>
          <c:smooth val="0"/>
          <c:extLst>
            <c:ext xmlns:c16="http://schemas.microsoft.com/office/drawing/2014/chart" uri="{C3380CC4-5D6E-409C-BE32-E72D297353CC}">
              <c16:uniqueId val="{00000005-9568-42C1-98A4-C847BD5F17E7}"/>
            </c:ext>
          </c:extLst>
        </c:ser>
        <c:ser>
          <c:idx val="6"/>
          <c:order val="6"/>
          <c:tx>
            <c:strRef>
              <c:f>'14R FY INST AID'!$E$42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'14R FY INST AID'!$F$35:$J$35</c:f>
              <c:strCache>
                <c:ptCount val="5"/>
                <c:pt idx="0">
                  <c:v>2014-2015</c:v>
                </c:pt>
                <c:pt idx="1">
                  <c:v>2015-2016</c:v>
                </c:pt>
                <c:pt idx="2">
                  <c:v>2016-2017</c:v>
                </c:pt>
                <c:pt idx="3">
                  <c:v>2017-2018</c:v>
                </c:pt>
                <c:pt idx="4">
                  <c:v>2018-2019</c:v>
                </c:pt>
              </c:strCache>
            </c:strRef>
          </c:cat>
          <c:val>
            <c:numRef>
              <c:f>'14R FY INST AID'!$F$42:$J$42</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6-9568-42C1-98A4-C847BD5F17E7}"/>
            </c:ext>
          </c:extLst>
        </c:ser>
        <c:dLbls>
          <c:showLegendKey val="0"/>
          <c:showVal val="0"/>
          <c:showCatName val="0"/>
          <c:showSerName val="0"/>
          <c:showPercent val="0"/>
          <c:showBubbleSize val="0"/>
        </c:dLbls>
        <c:marker val="1"/>
        <c:smooth val="0"/>
        <c:axId val="718110768"/>
        <c:axId val="718113120"/>
      </c:lineChart>
      <c:catAx>
        <c:axId val="71811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18113120"/>
        <c:crossesAt val="4000"/>
        <c:auto val="1"/>
        <c:lblAlgn val="ctr"/>
        <c:lblOffset val="100"/>
        <c:tickLblSkip val="1"/>
        <c:tickMarkSkip val="1"/>
        <c:noMultiLvlLbl val="0"/>
      </c:catAx>
      <c:valAx>
        <c:axId val="718113120"/>
        <c:scaling>
          <c:orientation val="minMax"/>
          <c:max val="25000"/>
          <c:min val="11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110768"/>
        <c:crosses val="autoZero"/>
        <c:crossBetween val="between"/>
      </c:valAx>
      <c:spPr>
        <a:solidFill>
          <a:srgbClr val="C0C0C0"/>
        </a:solidFill>
        <a:ln w="3175">
          <a:solidFill>
            <a:srgbClr val="808080"/>
          </a:solidFill>
          <a:prstDash val="solid"/>
        </a:ln>
      </c:spPr>
    </c:plotArea>
    <c:legend>
      <c:legendPos val="r"/>
      <c:layout>
        <c:manualLayout>
          <c:xMode val="edge"/>
          <c:yMode val="edge"/>
          <c:x val="0.79429984015446853"/>
          <c:y val="2.7749326666322082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753694581280902E-2"/>
          <c:y val="9.0000109863415306E-2"/>
          <c:w val="0.73891625615763501"/>
          <c:h val="0.82250100402954596"/>
        </c:manualLayout>
      </c:layout>
      <c:lineChart>
        <c:grouping val="standard"/>
        <c:varyColors val="0"/>
        <c:ser>
          <c:idx val="0"/>
          <c:order val="0"/>
          <c:tx>
            <c:strRef>
              <c:f>'14R FY INST AID'!$E$71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3366FF"/>
                </a:solidFill>
                <a:prstDash val="solid"/>
              </a:ln>
            </c:spPr>
          </c:marker>
          <c:cat>
            <c:strRef>
              <c:f>'14R FY INST AID'!$F$70:$J$70</c:f>
              <c:strCache>
                <c:ptCount val="5"/>
                <c:pt idx="0">
                  <c:v>2014-2015</c:v>
                </c:pt>
                <c:pt idx="1">
                  <c:v>2015-2016</c:v>
                </c:pt>
                <c:pt idx="2">
                  <c:v>2016-2017</c:v>
                </c:pt>
                <c:pt idx="3">
                  <c:v>2017-2018</c:v>
                </c:pt>
                <c:pt idx="4">
                  <c:v>2018-2019</c:v>
                </c:pt>
              </c:strCache>
            </c:strRef>
          </c:cat>
          <c:val>
            <c:numRef>
              <c:f>'14R FY INST AID'!$F$71:$J$71</c:f>
              <c:numCache>
                <c:formatCode>_("$"* #,##0_);_("$"* \(#,##0\);_("$"* "-"??_);_(@_)</c:formatCode>
                <c:ptCount val="5"/>
                <c:pt idx="0">
                  <c:v>15032.75</c:v>
                </c:pt>
                <c:pt idx="1">
                  <c:v>16287</c:v>
                </c:pt>
                <c:pt idx="2">
                  <c:v>17545</c:v>
                </c:pt>
                <c:pt idx="3">
                  <c:v>18230.5</c:v>
                </c:pt>
                <c:pt idx="4">
                  <c:v>19112.75</c:v>
                </c:pt>
              </c:numCache>
            </c:numRef>
          </c:val>
          <c:smooth val="0"/>
          <c:extLst>
            <c:ext xmlns:c16="http://schemas.microsoft.com/office/drawing/2014/chart" uri="{C3380CC4-5D6E-409C-BE32-E72D297353CC}">
              <c16:uniqueId val="{00000000-5DCC-42F5-8AFA-C9758EE58E62}"/>
            </c:ext>
          </c:extLst>
        </c:ser>
        <c:ser>
          <c:idx val="1"/>
          <c:order val="1"/>
          <c:tx>
            <c:strRef>
              <c:f>'14R FY INST AID'!$E$72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'14R FY INST AID'!$F$70:$J$70</c:f>
              <c:strCache>
                <c:ptCount val="5"/>
                <c:pt idx="0">
                  <c:v>2014-2015</c:v>
                </c:pt>
                <c:pt idx="1">
                  <c:v>2015-2016</c:v>
                </c:pt>
                <c:pt idx="2">
                  <c:v>2016-2017</c:v>
                </c:pt>
                <c:pt idx="3">
                  <c:v>2017-2018</c:v>
                </c:pt>
                <c:pt idx="4">
                  <c:v>2018-2019</c:v>
                </c:pt>
              </c:strCache>
            </c:strRef>
          </c:cat>
          <c:val>
            <c:numRef>
              <c:f>'14R FY INST AID'!$F$72:$J$72</c:f>
              <c:numCache>
                <c:formatCode>_("$"* #,##0_);_("$"* \(#,##0\);_("$"* "-"??_);_(@_)</c:formatCode>
                <c:ptCount val="5"/>
                <c:pt idx="0">
                  <c:v>13140</c:v>
                </c:pt>
                <c:pt idx="1">
                  <c:v>13939.5</c:v>
                </c:pt>
                <c:pt idx="2">
                  <c:v>15181</c:v>
                </c:pt>
                <c:pt idx="3">
                  <c:v>15753.5</c:v>
                </c:pt>
                <c:pt idx="4">
                  <c:v>16296</c:v>
                </c:pt>
              </c:numCache>
            </c:numRef>
          </c:val>
          <c:smooth val="0"/>
          <c:extLst>
            <c:ext xmlns:c16="http://schemas.microsoft.com/office/drawing/2014/chart" uri="{C3380CC4-5D6E-409C-BE32-E72D297353CC}">
              <c16:uniqueId val="{00000001-5DCC-42F5-8AFA-C9758EE58E62}"/>
            </c:ext>
          </c:extLst>
        </c:ser>
        <c:ser>
          <c:idx val="2"/>
          <c:order val="2"/>
          <c:tx>
            <c:strRef>
              <c:f>'14R FY INST AID'!$E$73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'14R FY INST AID'!$F$70:$J$70</c:f>
              <c:strCache>
                <c:ptCount val="5"/>
                <c:pt idx="0">
                  <c:v>2014-2015</c:v>
                </c:pt>
                <c:pt idx="1">
                  <c:v>2015-2016</c:v>
                </c:pt>
                <c:pt idx="2">
                  <c:v>2016-2017</c:v>
                </c:pt>
                <c:pt idx="3">
                  <c:v>2017-2018</c:v>
                </c:pt>
                <c:pt idx="4">
                  <c:v>2018-2019</c:v>
                </c:pt>
              </c:strCache>
            </c:strRef>
          </c:cat>
          <c:val>
            <c:numRef>
              <c:f>'14R FY INST AID'!$F$73:$J$73</c:f>
              <c:numCache>
                <c:formatCode>_("$"* #,##0_);_("$"* \(#,##0\);_("$"* "-"??_);_(@_)</c:formatCode>
                <c:ptCount val="5"/>
                <c:pt idx="0">
                  <c:v>9353.25</c:v>
                </c:pt>
                <c:pt idx="1">
                  <c:v>10517.75</c:v>
                </c:pt>
                <c:pt idx="2">
                  <c:v>11311.25</c:v>
                </c:pt>
                <c:pt idx="3">
                  <c:v>11100.5</c:v>
                </c:pt>
                <c:pt idx="4">
                  <c:v>11387.5</c:v>
                </c:pt>
              </c:numCache>
            </c:numRef>
          </c:val>
          <c:smooth val="0"/>
          <c:extLst>
            <c:ext xmlns:c16="http://schemas.microsoft.com/office/drawing/2014/chart" uri="{C3380CC4-5D6E-409C-BE32-E72D297353CC}">
              <c16:uniqueId val="{00000002-5DCC-42F5-8AFA-C9758EE58E62}"/>
            </c:ext>
          </c:extLst>
        </c:ser>
        <c:ser>
          <c:idx val="3"/>
          <c:order val="3"/>
          <c:tx>
            <c:strRef>
              <c:f>'14R FY INST AID'!$E$74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'14R FY INST AID'!$F$70:$J$70</c:f>
              <c:strCache>
                <c:ptCount val="5"/>
                <c:pt idx="0">
                  <c:v>2014-2015</c:v>
                </c:pt>
                <c:pt idx="1">
                  <c:v>2015-2016</c:v>
                </c:pt>
                <c:pt idx="2">
                  <c:v>2016-2017</c:v>
                </c:pt>
                <c:pt idx="3">
                  <c:v>2017-2018</c:v>
                </c:pt>
                <c:pt idx="4">
                  <c:v>2018-2019</c:v>
                </c:pt>
              </c:strCache>
            </c:strRef>
          </c:cat>
          <c:val>
            <c:numRef>
              <c:f>'14R FY INST AID'!$F$74:$J$74</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3-5DCC-42F5-8AFA-C9758EE58E62}"/>
            </c:ext>
          </c:extLst>
        </c:ser>
        <c:ser>
          <c:idx val="4"/>
          <c:order val="4"/>
          <c:tx>
            <c:strRef>
              <c:f>'14R FY INST AID'!$E$75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'14R FY INST AID'!$F$70:$J$70</c:f>
              <c:strCache>
                <c:ptCount val="5"/>
                <c:pt idx="0">
                  <c:v>2014-2015</c:v>
                </c:pt>
                <c:pt idx="1">
                  <c:v>2015-2016</c:v>
                </c:pt>
                <c:pt idx="2">
                  <c:v>2016-2017</c:v>
                </c:pt>
                <c:pt idx="3">
                  <c:v>2017-2018</c:v>
                </c:pt>
                <c:pt idx="4">
                  <c:v>2018-2019</c:v>
                </c:pt>
              </c:strCache>
            </c:strRef>
          </c:cat>
          <c:val>
            <c:numRef>
              <c:f>'14R FY INST AID'!$F$75:$J$75</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4-5DCC-42F5-8AFA-C9758EE58E62}"/>
            </c:ext>
          </c:extLst>
        </c:ser>
        <c:dLbls>
          <c:showLegendKey val="0"/>
          <c:showVal val="0"/>
          <c:showCatName val="0"/>
          <c:showSerName val="0"/>
          <c:showPercent val="0"/>
          <c:showBubbleSize val="0"/>
        </c:dLbls>
        <c:marker val="1"/>
        <c:smooth val="0"/>
        <c:axId val="718112336"/>
        <c:axId val="718108024"/>
      </c:lineChart>
      <c:catAx>
        <c:axId val="71811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18108024"/>
        <c:crosses val="autoZero"/>
        <c:auto val="1"/>
        <c:lblAlgn val="ctr"/>
        <c:lblOffset val="100"/>
        <c:tickLblSkip val="1"/>
        <c:tickMarkSkip val="1"/>
        <c:noMultiLvlLbl val="0"/>
      </c:catAx>
      <c:valAx>
        <c:axId val="718108024"/>
        <c:scaling>
          <c:orientation val="minMax"/>
          <c:min val="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18112336"/>
        <c:crosses val="autoZero"/>
        <c:crossBetween val="between"/>
      </c:valAx>
      <c:spPr>
        <a:solidFill>
          <a:srgbClr val="C0C0C0"/>
        </a:solidFill>
        <a:ln w="12700">
          <a:solidFill>
            <a:srgbClr val="808080"/>
          </a:solidFill>
          <a:prstDash val="solid"/>
        </a:ln>
      </c:spPr>
    </c:plotArea>
    <c:legend>
      <c:legendPos val="r"/>
      <c:layout>
        <c:manualLayout>
          <c:xMode val="edge"/>
          <c:yMode val="edge"/>
          <c:x val="0.79743916137839532"/>
          <c:y val="2.5906775077075186E-2"/>
          <c:w val="0.19117666986049572"/>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582662718180302"/>
          <c:h val="0.85678391959799005"/>
        </c:manualLayout>
      </c:layout>
      <c:lineChart>
        <c:grouping val="standard"/>
        <c:varyColors val="0"/>
        <c:ser>
          <c:idx val="0"/>
          <c:order val="0"/>
          <c:tx>
            <c:strRef>
              <c:f>'14F FY INST AID'!$E$71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AID'!$F$71:$J$71</c:f>
              <c:numCache>
                <c:formatCode>_("$"* #,##0_);_("$"* \(#,##0\);_("$"* "-"??_);_(@_)</c:formatCode>
                <c:ptCount val="5"/>
                <c:pt idx="0">
                  <c:v>16590.5</c:v>
                </c:pt>
                <c:pt idx="1">
                  <c:v>16611.5</c:v>
                </c:pt>
                <c:pt idx="2">
                  <c:v>18996.5</c:v>
                </c:pt>
                <c:pt idx="3">
                  <c:v>19947</c:v>
                </c:pt>
                <c:pt idx="4">
                  <c:v>19846</c:v>
                </c:pt>
              </c:numCache>
            </c:numRef>
          </c:val>
          <c:smooth val="0"/>
          <c:extLst>
            <c:ext xmlns:c16="http://schemas.microsoft.com/office/drawing/2014/chart" uri="{C3380CC4-5D6E-409C-BE32-E72D297353CC}">
              <c16:uniqueId val="{00000000-85F5-4BD3-888F-A49AE8D9E605}"/>
            </c:ext>
          </c:extLst>
        </c:ser>
        <c:ser>
          <c:idx val="1"/>
          <c:order val="1"/>
          <c:tx>
            <c:strRef>
              <c:f>'14F FY INST AID'!$E$72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AID'!$F$72:$J$72</c:f>
              <c:numCache>
                <c:formatCode>_("$"* #,##0_);_("$"* \(#,##0\);_("$"* "-"??_);_(@_)</c:formatCode>
                <c:ptCount val="5"/>
                <c:pt idx="0">
                  <c:v>13895</c:v>
                </c:pt>
                <c:pt idx="1">
                  <c:v>14467</c:v>
                </c:pt>
                <c:pt idx="2">
                  <c:v>16070</c:v>
                </c:pt>
                <c:pt idx="3">
                  <c:v>16269</c:v>
                </c:pt>
                <c:pt idx="4">
                  <c:v>16185</c:v>
                </c:pt>
              </c:numCache>
            </c:numRef>
          </c:val>
          <c:smooth val="0"/>
          <c:extLst>
            <c:ext xmlns:c16="http://schemas.microsoft.com/office/drawing/2014/chart" uri="{C3380CC4-5D6E-409C-BE32-E72D297353CC}">
              <c16:uniqueId val="{00000001-85F5-4BD3-888F-A49AE8D9E605}"/>
            </c:ext>
          </c:extLst>
        </c:ser>
        <c:ser>
          <c:idx val="2"/>
          <c:order val="2"/>
          <c:tx>
            <c:strRef>
              <c:f>'14F FY INST AID'!$E$73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AID'!$F$73:$J$73</c:f>
              <c:numCache>
                <c:formatCode>_("$"* #,##0_);_("$"* \(#,##0\);_("$"* "-"??_);_(@_)</c:formatCode>
                <c:ptCount val="5"/>
                <c:pt idx="0">
                  <c:v>12102</c:v>
                </c:pt>
                <c:pt idx="1">
                  <c:v>12950</c:v>
                </c:pt>
                <c:pt idx="2">
                  <c:v>13251</c:v>
                </c:pt>
                <c:pt idx="3">
                  <c:v>13794.5</c:v>
                </c:pt>
                <c:pt idx="4">
                  <c:v>13712.5</c:v>
                </c:pt>
              </c:numCache>
            </c:numRef>
          </c:val>
          <c:smooth val="0"/>
          <c:extLst>
            <c:ext xmlns:c16="http://schemas.microsoft.com/office/drawing/2014/chart" uri="{C3380CC4-5D6E-409C-BE32-E72D297353CC}">
              <c16:uniqueId val="{00000002-85F5-4BD3-888F-A49AE8D9E605}"/>
            </c:ext>
          </c:extLst>
        </c:ser>
        <c:ser>
          <c:idx val="3"/>
          <c:order val="3"/>
          <c:tx>
            <c:strRef>
              <c:f>'14F FY INST AID'!$E$74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AID'!$F$74:$J$74</c:f>
              <c:numCache>
                <c:formatCode>_("$"* #,##0_);_("$"* \(#,##0\);_("$"* "-"??_);_(@_)</c:formatCode>
                <c:ptCount val="5"/>
                <c:pt idx="0">
                  <c:v>6984</c:v>
                </c:pt>
                <c:pt idx="1">
                  <c:v>7995</c:v>
                </c:pt>
                <c:pt idx="2">
                  <c:v>7858</c:v>
                </c:pt>
                <c:pt idx="3">
                  <c:v>9977</c:v>
                </c:pt>
                <c:pt idx="4">
                  <c:v>8730</c:v>
                </c:pt>
              </c:numCache>
            </c:numRef>
          </c:val>
          <c:smooth val="0"/>
          <c:extLst>
            <c:ext xmlns:c16="http://schemas.microsoft.com/office/drawing/2014/chart" uri="{C3380CC4-5D6E-409C-BE32-E72D297353CC}">
              <c16:uniqueId val="{00000003-85F5-4BD3-888F-A49AE8D9E605}"/>
            </c:ext>
          </c:extLst>
        </c:ser>
        <c:ser>
          <c:idx val="4"/>
          <c:order val="4"/>
          <c:tx>
            <c:strRef>
              <c:f>'14F FY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AID'!$F$75:$J$75</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4-85F5-4BD3-888F-A49AE8D9E605}"/>
            </c:ext>
          </c:extLst>
        </c:ser>
        <c:ser>
          <c:idx val="5"/>
          <c:order val="5"/>
          <c:tx>
            <c:strRef>
              <c:f>'14F FY INST AID'!$E$76</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'14F FY INST AID'!$F$70:$J$70</c:f>
              <c:strCache>
                <c:ptCount val="5"/>
                <c:pt idx="0">
                  <c:v>2014-2015</c:v>
                </c:pt>
                <c:pt idx="1">
                  <c:v>2015-2016</c:v>
                </c:pt>
                <c:pt idx="2">
                  <c:v>2016-2017</c:v>
                </c:pt>
                <c:pt idx="3">
                  <c:v>2017-2018</c:v>
                </c:pt>
                <c:pt idx="4">
                  <c:v>2018-2019</c:v>
                </c:pt>
              </c:strCache>
            </c:strRef>
          </c:cat>
          <c:val>
            <c:numRef>
              <c:f>'14F FY INST AID'!$F$76:$J$76</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5-85F5-4BD3-888F-A49AE8D9E605}"/>
            </c:ext>
          </c:extLst>
        </c:ser>
        <c:dLbls>
          <c:showLegendKey val="0"/>
          <c:showVal val="0"/>
          <c:showCatName val="0"/>
          <c:showSerName val="0"/>
          <c:showPercent val="0"/>
          <c:showBubbleSize val="0"/>
        </c:dLbls>
        <c:marker val="1"/>
        <c:smooth val="0"/>
        <c:axId val="718108416"/>
        <c:axId val="718108808"/>
      </c:lineChart>
      <c:catAx>
        <c:axId val="718108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18108808"/>
        <c:crosses val="autoZero"/>
        <c:auto val="1"/>
        <c:lblAlgn val="ctr"/>
        <c:lblOffset val="100"/>
        <c:tickLblSkip val="1"/>
        <c:tickMarkSkip val="1"/>
        <c:noMultiLvlLbl val="0"/>
      </c:catAx>
      <c:valAx>
        <c:axId val="718108808"/>
        <c:scaling>
          <c:orientation val="minMax"/>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8108416"/>
        <c:crosses val="autoZero"/>
        <c:crossBetween val="between"/>
      </c:valAx>
      <c:spPr>
        <a:solidFill>
          <a:srgbClr val="C0C0C0"/>
        </a:solidFill>
        <a:ln w="12700">
          <a:solidFill>
            <a:srgbClr val="808080"/>
          </a:solidFill>
          <a:prstDash val="solid"/>
        </a:ln>
      </c:spPr>
    </c:plotArea>
    <c:legend>
      <c:legendPos val="r"/>
      <c:layout>
        <c:manualLayout>
          <c:xMode val="edge"/>
          <c:yMode val="edge"/>
          <c:x val="0.78962318711065582"/>
          <c:y val="2.3397814253522851E-2"/>
          <c:w val="0.19952843975376786"/>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'14F FY INST AID'!$E$36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AID'!$F$36:$J$36</c:f>
              <c:numCache>
                <c:formatCode>_("$"* #,##0_);_("$"* \(#,##0\);_("$"* "-"??_);_(@_)</c:formatCode>
                <c:ptCount val="5"/>
                <c:pt idx="0">
                  <c:v>22866</c:v>
                </c:pt>
                <c:pt idx="1">
                  <c:v>23964</c:v>
                </c:pt>
                <c:pt idx="2">
                  <c:v>25060</c:v>
                </c:pt>
                <c:pt idx="3">
                  <c:v>27150</c:v>
                </c:pt>
                <c:pt idx="4">
                  <c:v>28830</c:v>
                </c:pt>
              </c:numCache>
            </c:numRef>
          </c:val>
          <c:smooth val="0"/>
          <c:extLst>
            <c:ext xmlns:c16="http://schemas.microsoft.com/office/drawing/2014/chart" uri="{C3380CC4-5D6E-409C-BE32-E72D297353CC}">
              <c16:uniqueId val="{00000000-3510-4C13-B5B6-4F89938AEC54}"/>
            </c:ext>
          </c:extLst>
        </c:ser>
        <c:ser>
          <c:idx val="1"/>
          <c:order val="1"/>
          <c:tx>
            <c:strRef>
              <c:f>'14F FY INST AID'!$E$37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AID'!$F$37:$J$37</c:f>
              <c:numCache>
                <c:formatCode>_("$"* #,##0_);_("$"* \(#,##0\);_("$"* "-"??_);_(@_)</c:formatCode>
                <c:ptCount val="5"/>
                <c:pt idx="0">
                  <c:v>16261</c:v>
                </c:pt>
                <c:pt idx="1">
                  <c:v>16878</c:v>
                </c:pt>
                <c:pt idx="2">
                  <c:v>18170.5</c:v>
                </c:pt>
                <c:pt idx="3">
                  <c:v>19034.5</c:v>
                </c:pt>
                <c:pt idx="4">
                  <c:v>19661.5</c:v>
                </c:pt>
              </c:numCache>
            </c:numRef>
          </c:val>
          <c:smooth val="0"/>
          <c:extLst>
            <c:ext xmlns:c16="http://schemas.microsoft.com/office/drawing/2014/chart" uri="{C3380CC4-5D6E-409C-BE32-E72D297353CC}">
              <c16:uniqueId val="{00000001-3510-4C13-B5B6-4F89938AEC54}"/>
            </c:ext>
          </c:extLst>
        </c:ser>
        <c:ser>
          <c:idx val="2"/>
          <c:order val="2"/>
          <c:tx>
            <c:strRef>
              <c:f>'14F FY INST AID'!$E$38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AID'!$F$38:$J$38</c:f>
              <c:numCache>
                <c:formatCode>_("$"* #,##0_);_("$"* \(#,##0\);_("$"* "-"??_);_(@_)</c:formatCode>
                <c:ptCount val="5"/>
                <c:pt idx="0">
                  <c:v>13788.5</c:v>
                </c:pt>
                <c:pt idx="1">
                  <c:v>14761.5</c:v>
                </c:pt>
                <c:pt idx="2">
                  <c:v>15500.5</c:v>
                </c:pt>
                <c:pt idx="3">
                  <c:v>16269.5</c:v>
                </c:pt>
                <c:pt idx="4">
                  <c:v>16832</c:v>
                </c:pt>
              </c:numCache>
            </c:numRef>
          </c:val>
          <c:smooth val="0"/>
          <c:extLst>
            <c:ext xmlns:c16="http://schemas.microsoft.com/office/drawing/2014/chart" uri="{C3380CC4-5D6E-409C-BE32-E72D297353CC}">
              <c16:uniqueId val="{00000002-3510-4C13-B5B6-4F89938AEC54}"/>
            </c:ext>
          </c:extLst>
        </c:ser>
        <c:ser>
          <c:idx val="3"/>
          <c:order val="3"/>
          <c:tx>
            <c:strRef>
              <c:f>'14F FY INST AID'!$E$39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AID'!$F$39:$J$39</c:f>
              <c:numCache>
                <c:formatCode>_("$"* #,##0_);_("$"* \(#,##0\);_("$"* "-"??_);_(@_)</c:formatCode>
                <c:ptCount val="5"/>
                <c:pt idx="0">
                  <c:v>10963</c:v>
                </c:pt>
                <c:pt idx="1">
                  <c:v>11364</c:v>
                </c:pt>
                <c:pt idx="2">
                  <c:v>11958</c:v>
                </c:pt>
                <c:pt idx="3">
                  <c:v>12864</c:v>
                </c:pt>
                <c:pt idx="4">
                  <c:v>12711</c:v>
                </c:pt>
              </c:numCache>
            </c:numRef>
          </c:val>
          <c:smooth val="0"/>
          <c:extLst>
            <c:ext xmlns:c16="http://schemas.microsoft.com/office/drawing/2014/chart" uri="{C3380CC4-5D6E-409C-BE32-E72D297353CC}">
              <c16:uniqueId val="{00000003-3510-4C13-B5B6-4F89938AEC54}"/>
            </c:ext>
          </c:extLst>
        </c:ser>
        <c:ser>
          <c:idx val="4"/>
          <c:order val="4"/>
          <c:tx>
            <c:strRef>
              <c:f>'14F FY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AID'!$F$40:$J$40</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4-3510-4C13-B5B6-4F89938AEC54}"/>
            </c:ext>
          </c:extLst>
        </c:ser>
        <c:ser>
          <c:idx val="5"/>
          <c:order val="5"/>
          <c:tx>
            <c:strRef>
              <c:f>'14F FY INST AID'!$E$41</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'14F FY INST AID'!$F$35:$J$35</c:f>
              <c:strCache>
                <c:ptCount val="5"/>
                <c:pt idx="0">
                  <c:v>2014-2015</c:v>
                </c:pt>
                <c:pt idx="1">
                  <c:v>2015-2016</c:v>
                </c:pt>
                <c:pt idx="2">
                  <c:v>2016-2017</c:v>
                </c:pt>
                <c:pt idx="3">
                  <c:v>2017-2018</c:v>
                </c:pt>
                <c:pt idx="4">
                  <c:v>2018-2019</c:v>
                </c:pt>
              </c:strCache>
            </c:strRef>
          </c:cat>
          <c:val>
            <c:numRef>
              <c:f>'14F FY INST AID'!$F$41:$J$41</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5-3510-4C13-B5B6-4F89938AEC54}"/>
            </c:ext>
          </c:extLst>
        </c:ser>
        <c:dLbls>
          <c:showLegendKey val="0"/>
          <c:showVal val="0"/>
          <c:showCatName val="0"/>
          <c:showSerName val="0"/>
          <c:showPercent val="0"/>
          <c:showBubbleSize val="0"/>
        </c:dLbls>
        <c:marker val="1"/>
        <c:smooth val="0"/>
        <c:axId val="718109592"/>
        <c:axId val="867143976"/>
      </c:lineChart>
      <c:catAx>
        <c:axId val="718109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3976"/>
        <c:crosses val="autoZero"/>
        <c:auto val="1"/>
        <c:lblAlgn val="ctr"/>
        <c:lblOffset val="100"/>
        <c:tickLblSkip val="1"/>
        <c:tickMarkSkip val="1"/>
        <c:noMultiLvlLbl val="0"/>
      </c:catAx>
      <c:valAx>
        <c:axId val="867143976"/>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18109592"/>
        <c:crosses val="autoZero"/>
        <c:crossBetween val="between"/>
      </c:valAx>
      <c:spPr>
        <a:solidFill>
          <a:srgbClr val="C0C0C0"/>
        </a:solidFill>
        <a:ln w="12700">
          <a:solidFill>
            <a:srgbClr val="808080"/>
          </a:solidFill>
          <a:prstDash val="solid"/>
        </a:ln>
      </c:spPr>
    </c:plotArea>
    <c:legend>
      <c:legendPos val="r"/>
      <c:layout>
        <c:manualLayout>
          <c:xMode val="edge"/>
          <c:yMode val="edge"/>
          <c:x val="0.79290789294611275"/>
          <c:y val="3.0181123583694042E-2"/>
          <c:w val="0.19243501039300409"/>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161852263629101"/>
          <c:h val="0.81955087805176496"/>
        </c:manualLayout>
      </c:layout>
      <c:lineChart>
        <c:grouping val="standard"/>
        <c:varyColors val="0"/>
        <c:ser>
          <c:idx val="0"/>
          <c:order val="0"/>
          <c:tx>
            <c:strRef>
              <c:f>'14S FY INST AID'!$E$36</c:f>
              <c:strCache>
                <c:ptCount val="1"/>
                <c:pt idx="0">
                  <c:v>&gt;3,000 (109)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AID'!$F$36:$J$36</c:f>
              <c:numCache>
                <c:formatCode>_("$"* #,##0_);_("$"* \(#,##0\);_("$"* "-"??_);_(@_)</c:formatCode>
                <c:ptCount val="5"/>
                <c:pt idx="0">
                  <c:v>14360</c:v>
                </c:pt>
                <c:pt idx="1">
                  <c:v>15675</c:v>
                </c:pt>
                <c:pt idx="2">
                  <c:v>16839</c:v>
                </c:pt>
                <c:pt idx="3">
                  <c:v>17614</c:v>
                </c:pt>
                <c:pt idx="4">
                  <c:v>18958</c:v>
                </c:pt>
              </c:numCache>
            </c:numRef>
          </c:val>
          <c:smooth val="0"/>
          <c:extLst>
            <c:ext xmlns:c16="http://schemas.microsoft.com/office/drawing/2014/chart" uri="{C3380CC4-5D6E-409C-BE32-E72D297353CC}">
              <c16:uniqueId val="{00000000-0364-4B17-8B2D-D4DAAC4F429E}"/>
            </c:ext>
          </c:extLst>
        </c:ser>
        <c:ser>
          <c:idx val="1"/>
          <c:order val="1"/>
          <c:tx>
            <c:strRef>
              <c:f>'14S FY INST AID'!$E$37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AID'!$F$37:$J$37</c:f>
              <c:numCache>
                <c:formatCode>_("$"* #,##0_);_("$"* \(#,##0\);_("$"* "-"??_);_(@_)</c:formatCode>
                <c:ptCount val="5"/>
                <c:pt idx="0">
                  <c:v>18011.5</c:v>
                </c:pt>
                <c:pt idx="1">
                  <c:v>18424.5</c:v>
                </c:pt>
                <c:pt idx="2">
                  <c:v>19702.5</c:v>
                </c:pt>
                <c:pt idx="3">
                  <c:v>20870</c:v>
                </c:pt>
                <c:pt idx="4">
                  <c:v>22283.5</c:v>
                </c:pt>
              </c:numCache>
            </c:numRef>
          </c:val>
          <c:smooth val="0"/>
          <c:extLst>
            <c:ext xmlns:c16="http://schemas.microsoft.com/office/drawing/2014/chart" uri="{C3380CC4-5D6E-409C-BE32-E72D297353CC}">
              <c16:uniqueId val="{00000001-0364-4B17-8B2D-D4DAAC4F429E}"/>
            </c:ext>
          </c:extLst>
        </c:ser>
        <c:ser>
          <c:idx val="2"/>
          <c:order val="2"/>
          <c:tx>
            <c:strRef>
              <c:f>'14S FY INST AID'!$E$38</c:f>
              <c:strCache>
                <c:ptCount val="1"/>
                <c:pt idx="0">
                  <c:v>1,000-2,000 (272)</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AID'!$F$38:$J$38</c:f>
              <c:numCache>
                <c:formatCode>_("$"* #,##0_);_("$"* \(#,##0\);_("$"* "-"??_);_(@_)</c:formatCode>
                <c:ptCount val="5"/>
                <c:pt idx="0">
                  <c:v>15629.5</c:v>
                </c:pt>
                <c:pt idx="1">
                  <c:v>16270</c:v>
                </c:pt>
                <c:pt idx="2">
                  <c:v>17443</c:v>
                </c:pt>
                <c:pt idx="3">
                  <c:v>18086.5</c:v>
                </c:pt>
                <c:pt idx="4">
                  <c:v>19073.5</c:v>
                </c:pt>
              </c:numCache>
            </c:numRef>
          </c:val>
          <c:smooth val="0"/>
          <c:extLst>
            <c:ext xmlns:c16="http://schemas.microsoft.com/office/drawing/2014/chart" uri="{C3380CC4-5D6E-409C-BE32-E72D297353CC}">
              <c16:uniqueId val="{00000002-0364-4B17-8B2D-D4DAAC4F429E}"/>
            </c:ext>
          </c:extLst>
        </c:ser>
        <c:ser>
          <c:idx val="3"/>
          <c:order val="3"/>
          <c:tx>
            <c:strRef>
              <c:f>'14S FY INST AID'!$E$39</c:f>
              <c:strCache>
                <c:ptCount val="1"/>
                <c:pt idx="0">
                  <c:v>&lt;1,000 (163)</c:v>
                </c:pt>
              </c:strCache>
            </c:strRef>
          </c:tx>
          <c:spPr>
            <a:ln w="25400">
              <a:solidFill>
                <a:srgbClr val="006411"/>
              </a:solidFill>
              <a:prstDash val="solid"/>
            </a:ln>
          </c:spPr>
          <c:marker>
            <c:symbol val="x"/>
            <c:size val="5"/>
            <c:spPr>
              <a:noFill/>
              <a:ln>
                <a:solidFill>
                  <a:srgbClr val="006411"/>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AID'!$F$39:$J$39</c:f>
              <c:numCache>
                <c:formatCode>_("$"* #,##0_);_("$"* \(#,##0\);_("$"* "-"??_);_(@_)</c:formatCode>
                <c:ptCount val="5"/>
                <c:pt idx="0">
                  <c:v>12457</c:v>
                </c:pt>
                <c:pt idx="1">
                  <c:v>12685</c:v>
                </c:pt>
                <c:pt idx="2">
                  <c:v>13288</c:v>
                </c:pt>
                <c:pt idx="3">
                  <c:v>14332</c:v>
                </c:pt>
                <c:pt idx="4">
                  <c:v>15155</c:v>
                </c:pt>
              </c:numCache>
            </c:numRef>
          </c:val>
          <c:smooth val="0"/>
          <c:extLst>
            <c:ext xmlns:c16="http://schemas.microsoft.com/office/drawing/2014/chart" uri="{C3380CC4-5D6E-409C-BE32-E72D297353CC}">
              <c16:uniqueId val="{00000003-0364-4B17-8B2D-D4DAAC4F429E}"/>
            </c:ext>
          </c:extLst>
        </c:ser>
        <c:ser>
          <c:idx val="4"/>
          <c:order val="4"/>
          <c:tx>
            <c:strRef>
              <c:f>'14S FY INST AID'!$E$40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AID'!$F$40:$J$40</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4-0364-4B17-8B2D-D4DAAC4F429E}"/>
            </c:ext>
          </c:extLst>
        </c:ser>
        <c:ser>
          <c:idx val="5"/>
          <c:order val="5"/>
          <c:tx>
            <c:strRef>
              <c:f>'14S FY INST AID'!$E$41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'14S FY INST AID'!$F$35:$J$35</c:f>
              <c:strCache>
                <c:ptCount val="5"/>
                <c:pt idx="0">
                  <c:v>2014-2015</c:v>
                </c:pt>
                <c:pt idx="1">
                  <c:v>2015-2016</c:v>
                </c:pt>
                <c:pt idx="2">
                  <c:v>2016-2017</c:v>
                </c:pt>
                <c:pt idx="3">
                  <c:v>2017-2018</c:v>
                </c:pt>
                <c:pt idx="4">
                  <c:v>2018-2019</c:v>
                </c:pt>
              </c:strCache>
            </c:strRef>
          </c:cat>
          <c:val>
            <c:numRef>
              <c:f>'14S FY INST AID'!$F$41:$J$41</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5-0364-4B17-8B2D-D4DAAC4F429E}"/>
            </c:ext>
          </c:extLst>
        </c:ser>
        <c:dLbls>
          <c:showLegendKey val="0"/>
          <c:showVal val="0"/>
          <c:showCatName val="0"/>
          <c:showSerName val="0"/>
          <c:showPercent val="0"/>
          <c:showBubbleSize val="0"/>
        </c:dLbls>
        <c:marker val="1"/>
        <c:smooth val="0"/>
        <c:axId val="867144760"/>
        <c:axId val="867147896"/>
      </c:lineChart>
      <c:catAx>
        <c:axId val="867144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7896"/>
        <c:crosses val="autoZero"/>
        <c:auto val="1"/>
        <c:lblAlgn val="ctr"/>
        <c:lblOffset val="100"/>
        <c:tickLblSkip val="1"/>
        <c:tickMarkSkip val="1"/>
        <c:noMultiLvlLbl val="0"/>
      </c:catAx>
      <c:valAx>
        <c:axId val="867147896"/>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4760"/>
        <c:crosses val="autoZero"/>
        <c:crossBetween val="between"/>
      </c:valAx>
      <c:spPr>
        <a:solidFill>
          <a:srgbClr val="C0C0C0"/>
        </a:solidFill>
        <a:ln w="12700">
          <a:solidFill>
            <a:srgbClr val="808080"/>
          </a:solidFill>
          <a:prstDash val="solid"/>
        </a:ln>
      </c:spPr>
    </c:plotArea>
    <c:legend>
      <c:legendPos val="r"/>
      <c:layout>
        <c:manualLayout>
          <c:xMode val="edge"/>
          <c:yMode val="edge"/>
          <c:x val="0.8004722512107425"/>
          <c:y val="2.923389255195806E-2"/>
          <c:w val="0.188679375653681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00901605683768"/>
          <c:y val="0.19277165136616201"/>
          <c:w val="0.86010430064069154"/>
          <c:h val="0.72891780672829998"/>
        </c:manualLayout>
      </c:layout>
      <c:lineChart>
        <c:grouping val="standard"/>
        <c:varyColors val="0"/>
        <c:ser>
          <c:idx val="0"/>
          <c:order val="0"/>
          <c:tx>
            <c:strRef>
              <c:f>'REV AID TRENDS'!$C$67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'REV AID TRENDS'!$D$66:$H$66</c:f>
              <c:strCache>
                <c:ptCount val="5"/>
                <c:pt idx="0">
                  <c:v>2014-2015</c:v>
                </c:pt>
                <c:pt idx="1">
                  <c:v>2015-2016</c:v>
                </c:pt>
                <c:pt idx="2">
                  <c:v>2016-2017</c:v>
                </c:pt>
                <c:pt idx="3">
                  <c:v>2017-2018</c:v>
                </c:pt>
                <c:pt idx="4">
                  <c:v>2018-2019</c:v>
                </c:pt>
              </c:strCache>
            </c:strRef>
          </c:cat>
          <c:val>
            <c:numRef>
              <c:f>'REV AID TRENDS'!$D$67:$H$67</c:f>
              <c:numCache>
                <c:formatCode>"$"#,##0</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0-159D-49A5-B4BF-85F49C09AB71}"/>
            </c:ext>
          </c:extLst>
        </c:ser>
        <c:ser>
          <c:idx val="1"/>
          <c:order val="1"/>
          <c:tx>
            <c:strRef>
              <c:f>'REV AID TRENDS'!$C$68</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'REV AID TRENDS'!$D$66:$H$66</c:f>
              <c:strCache>
                <c:ptCount val="5"/>
                <c:pt idx="0">
                  <c:v>2014-2015</c:v>
                </c:pt>
                <c:pt idx="1">
                  <c:v>2015-2016</c:v>
                </c:pt>
                <c:pt idx="2">
                  <c:v>2016-2017</c:v>
                </c:pt>
                <c:pt idx="3">
                  <c:v>2017-2018</c:v>
                </c:pt>
                <c:pt idx="4">
                  <c:v>2018-2019</c:v>
                </c:pt>
              </c:strCache>
            </c:strRef>
          </c:cat>
          <c:val>
            <c:numRef>
              <c:f>'REV AID TRENDS'!$D$68:$H$68</c:f>
              <c:numCache>
                <c:formatCode>"$"#,##0</c:formatCode>
                <c:ptCount val="5"/>
                <c:pt idx="0">
                  <c:v>11726.40133324105</c:v>
                </c:pt>
                <c:pt idx="1">
                  <c:v>12120.66144372015</c:v>
                </c:pt>
                <c:pt idx="2">
                  <c:v>12184.1063798166</c:v>
                </c:pt>
                <c:pt idx="3">
                  <c:v>12366.889397093</c:v>
                </c:pt>
                <c:pt idx="4">
                  <c:v>12550.288446926501</c:v>
                </c:pt>
              </c:numCache>
            </c:numRef>
          </c:val>
          <c:smooth val="0"/>
          <c:extLst>
            <c:ext xmlns:c16="http://schemas.microsoft.com/office/drawing/2014/chart" uri="{C3380CC4-5D6E-409C-BE32-E72D297353CC}">
              <c16:uniqueId val="{00000001-159D-49A5-B4BF-85F49C09AB71}"/>
            </c:ext>
          </c:extLst>
        </c:ser>
        <c:ser>
          <c:idx val="2"/>
          <c:order val="2"/>
          <c:tx>
            <c:strRef>
              <c:f>'REV AID TRENDS'!$C$69</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'REV AID TRENDS'!$D$66:$H$66</c:f>
              <c:strCache>
                <c:ptCount val="5"/>
                <c:pt idx="0">
                  <c:v>2014-2015</c:v>
                </c:pt>
                <c:pt idx="1">
                  <c:v>2015-2016</c:v>
                </c:pt>
                <c:pt idx="2">
                  <c:v>2016-2017</c:v>
                </c:pt>
                <c:pt idx="3">
                  <c:v>2017-2018</c:v>
                </c:pt>
                <c:pt idx="4">
                  <c:v>2018-2019</c:v>
                </c:pt>
              </c:strCache>
            </c:strRef>
          </c:cat>
          <c:val>
            <c:numRef>
              <c:f>'REV AID TRENDS'!$D$69:$H$69</c:f>
              <c:numCache>
                <c:formatCode>"$"#,##0</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2-159D-49A5-B4BF-85F49C09AB71}"/>
            </c:ext>
          </c:extLst>
        </c:ser>
        <c:dLbls>
          <c:showLegendKey val="0"/>
          <c:showVal val="0"/>
          <c:showCatName val="0"/>
          <c:showSerName val="0"/>
          <c:showPercent val="0"/>
          <c:showBubbleSize val="0"/>
        </c:dLbls>
        <c:marker val="1"/>
        <c:smooth val="0"/>
        <c:axId val="818477672"/>
        <c:axId val="818471008"/>
      </c:lineChart>
      <c:catAx>
        <c:axId val="81847767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1008"/>
        <c:crosses val="max"/>
        <c:auto val="1"/>
        <c:lblAlgn val="ctr"/>
        <c:lblOffset val="100"/>
        <c:tickLblSkip val="1"/>
        <c:tickMarkSkip val="1"/>
        <c:noMultiLvlLbl val="0"/>
      </c:catAx>
      <c:valAx>
        <c:axId val="818471008"/>
        <c:scaling>
          <c:orientation val="minMax"/>
          <c:min val="9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767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916753931087597"/>
          <c:h val="0.86398091150045198"/>
        </c:manualLayout>
      </c:layout>
      <c:lineChart>
        <c:grouping val="standard"/>
        <c:varyColors val="0"/>
        <c:ser>
          <c:idx val="0"/>
          <c:order val="0"/>
          <c:tx>
            <c:strRef>
              <c:f>'14S FY INST AID'!$E$71</c:f>
              <c:strCache>
                <c:ptCount val="1"/>
                <c:pt idx="0">
                  <c:v>&gt;3,000 (7)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AID'!$F$71:$J$71</c:f>
              <c:numCache>
                <c:formatCode>_("$"* #,##0_);_("$"* \(#,##0\);_("$"* "-"??_);_(@_)</c:formatCode>
                <c:ptCount val="5"/>
                <c:pt idx="0">
                  <c:v>12962</c:v>
                </c:pt>
                <c:pt idx="1">
                  <c:v>12997</c:v>
                </c:pt>
                <c:pt idx="2">
                  <c:v>15251</c:v>
                </c:pt>
                <c:pt idx="3">
                  <c:v>16171</c:v>
                </c:pt>
                <c:pt idx="4">
                  <c:v>16766</c:v>
                </c:pt>
              </c:numCache>
            </c:numRef>
          </c:val>
          <c:smooth val="0"/>
          <c:extLst>
            <c:ext xmlns:c16="http://schemas.microsoft.com/office/drawing/2014/chart" uri="{C3380CC4-5D6E-409C-BE32-E72D297353CC}">
              <c16:uniqueId val="{00000000-78CA-45AD-8BE8-98E52C21400C}"/>
            </c:ext>
          </c:extLst>
        </c:ser>
        <c:ser>
          <c:idx val="1"/>
          <c:order val="1"/>
          <c:tx>
            <c:strRef>
              <c:f>'14S FY INST AID'!$E$72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AID'!$F$72:$J$72</c:f>
              <c:numCache>
                <c:formatCode>_("$"* #,##0_);_("$"* \(#,##0\);_("$"* "-"??_);_(@_)</c:formatCode>
                <c:ptCount val="5"/>
                <c:pt idx="0">
                  <c:v>15333</c:v>
                </c:pt>
                <c:pt idx="1">
                  <c:v>16347.5</c:v>
                </c:pt>
                <c:pt idx="2">
                  <c:v>17948.5</c:v>
                </c:pt>
                <c:pt idx="3">
                  <c:v>18990.5</c:v>
                </c:pt>
                <c:pt idx="4">
                  <c:v>19387.5</c:v>
                </c:pt>
              </c:numCache>
            </c:numRef>
          </c:val>
          <c:smooth val="0"/>
          <c:extLst>
            <c:ext xmlns:c16="http://schemas.microsoft.com/office/drawing/2014/chart" uri="{C3380CC4-5D6E-409C-BE32-E72D297353CC}">
              <c16:uniqueId val="{00000001-78CA-45AD-8BE8-98E52C21400C}"/>
            </c:ext>
          </c:extLst>
        </c:ser>
        <c:ser>
          <c:idx val="2"/>
          <c:order val="2"/>
          <c:tx>
            <c:strRef>
              <c:f>'14S FY INST AID'!$E$73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AID'!$F$73:$J$73</c:f>
              <c:numCache>
                <c:formatCode>_("$"* #,##0_);_("$"* \(#,##0\);_("$"* "-"??_);_(@_)</c:formatCode>
                <c:ptCount val="5"/>
                <c:pt idx="0">
                  <c:v>14024</c:v>
                </c:pt>
                <c:pt idx="1">
                  <c:v>15190.5</c:v>
                </c:pt>
                <c:pt idx="2">
                  <c:v>16395.5</c:v>
                </c:pt>
                <c:pt idx="3">
                  <c:v>16318</c:v>
                </c:pt>
                <c:pt idx="4">
                  <c:v>16298.5</c:v>
                </c:pt>
              </c:numCache>
            </c:numRef>
          </c:val>
          <c:smooth val="0"/>
          <c:extLst>
            <c:ext xmlns:c16="http://schemas.microsoft.com/office/drawing/2014/chart" uri="{C3380CC4-5D6E-409C-BE32-E72D297353CC}">
              <c16:uniqueId val="{00000002-78CA-45AD-8BE8-98E52C21400C}"/>
            </c:ext>
          </c:extLst>
        </c:ser>
        <c:ser>
          <c:idx val="3"/>
          <c:order val="3"/>
          <c:tx>
            <c:strRef>
              <c:f>'14S FY INST AID'!$E$74</c:f>
              <c:strCache>
                <c:ptCount val="1"/>
                <c:pt idx="0">
                  <c:v>&lt;1,000 (27)</c:v>
                </c:pt>
              </c:strCache>
            </c:strRef>
          </c:tx>
          <c:spPr>
            <a:ln w="25400">
              <a:solidFill>
                <a:srgbClr val="006411"/>
              </a:solidFill>
              <a:prstDash val="solid"/>
            </a:ln>
          </c:spPr>
          <c:marker>
            <c:symbol val="x"/>
            <c:size val="5"/>
            <c:spPr>
              <a:noFill/>
              <a:ln>
                <a:solidFill>
                  <a:srgbClr val="006411"/>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AID'!$F$74:$J$74</c:f>
              <c:numCache>
                <c:formatCode>_("$"* #,##0_);_("$"* \(#,##0\);_("$"* "-"??_);_(@_)</c:formatCode>
                <c:ptCount val="5"/>
                <c:pt idx="0">
                  <c:v>11491</c:v>
                </c:pt>
                <c:pt idx="1">
                  <c:v>11669</c:v>
                </c:pt>
                <c:pt idx="2">
                  <c:v>12945</c:v>
                </c:pt>
                <c:pt idx="3">
                  <c:v>13632</c:v>
                </c:pt>
                <c:pt idx="4">
                  <c:v>13937</c:v>
                </c:pt>
              </c:numCache>
            </c:numRef>
          </c:val>
          <c:smooth val="0"/>
          <c:extLst>
            <c:ext xmlns:c16="http://schemas.microsoft.com/office/drawing/2014/chart" uri="{C3380CC4-5D6E-409C-BE32-E72D297353CC}">
              <c16:uniqueId val="{00000003-78CA-45AD-8BE8-98E52C21400C}"/>
            </c:ext>
          </c:extLst>
        </c:ser>
        <c:ser>
          <c:idx val="4"/>
          <c:order val="4"/>
          <c:tx>
            <c:strRef>
              <c:f>'14S FY INST AID'!$E$75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AID'!$F$75:$J$75</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4-78CA-45AD-8BE8-98E52C21400C}"/>
            </c:ext>
          </c:extLst>
        </c:ser>
        <c:ser>
          <c:idx val="5"/>
          <c:order val="5"/>
          <c:tx>
            <c:strRef>
              <c:f>'14S FY INST AID'!$E$76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'14S FY INST AID'!$F$70:$J$70</c:f>
              <c:strCache>
                <c:ptCount val="5"/>
                <c:pt idx="0">
                  <c:v>2014-2015</c:v>
                </c:pt>
                <c:pt idx="1">
                  <c:v>2015-2016</c:v>
                </c:pt>
                <c:pt idx="2">
                  <c:v>2016-2017</c:v>
                </c:pt>
                <c:pt idx="3">
                  <c:v>2017-2018</c:v>
                </c:pt>
                <c:pt idx="4">
                  <c:v>2018-2019</c:v>
                </c:pt>
              </c:strCache>
            </c:strRef>
          </c:cat>
          <c:val>
            <c:numRef>
              <c:f>'14S FY INST AID'!$F$76:$J$76</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5-78CA-45AD-8BE8-98E52C21400C}"/>
            </c:ext>
          </c:extLst>
        </c:ser>
        <c:dLbls>
          <c:showLegendKey val="0"/>
          <c:showVal val="0"/>
          <c:showCatName val="0"/>
          <c:showSerName val="0"/>
          <c:showPercent val="0"/>
          <c:showBubbleSize val="0"/>
        </c:dLbls>
        <c:marker val="1"/>
        <c:smooth val="0"/>
        <c:axId val="867142016"/>
        <c:axId val="867142408"/>
      </c:lineChart>
      <c:catAx>
        <c:axId val="867142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2408"/>
        <c:crosses val="autoZero"/>
        <c:auto val="1"/>
        <c:lblAlgn val="ctr"/>
        <c:lblOffset val="100"/>
        <c:tickLblSkip val="1"/>
        <c:tickMarkSkip val="1"/>
        <c:noMultiLvlLbl val="0"/>
      </c:catAx>
      <c:valAx>
        <c:axId val="867142408"/>
        <c:scaling>
          <c:orientation val="minMax"/>
          <c:min val="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142016"/>
        <c:crosses val="autoZero"/>
        <c:crossBetween val="between"/>
      </c:valAx>
      <c:spPr>
        <a:solidFill>
          <a:srgbClr val="C0C0C0"/>
        </a:solidFill>
        <a:ln w="12700">
          <a:solidFill>
            <a:srgbClr val="808080"/>
          </a:solidFill>
          <a:prstDash val="solid"/>
        </a:ln>
      </c:spPr>
    </c:plotArea>
    <c:legend>
      <c:legendPos val="r"/>
      <c:layout>
        <c:manualLayout>
          <c:xMode val="edge"/>
          <c:yMode val="edge"/>
          <c:x val="0.79905715589333981"/>
          <c:y val="2.6503613959492498E-2"/>
          <c:w val="0.19198126472762062"/>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284401429899904"/>
          <c:h val="0.81955087805176496"/>
        </c:manualLayout>
      </c:layout>
      <c:lineChart>
        <c:grouping val="standard"/>
        <c:varyColors val="0"/>
        <c:ser>
          <c:idx val="0"/>
          <c:order val="0"/>
          <c:tx>
            <c:strRef>
              <c:f>'14C FY INST AID'!$E$36</c:f>
              <c:strCache>
                <c:ptCount val="1"/>
                <c:pt idx="0">
                  <c:v>MA-Larger (147)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AID'!$F$36:$J$36</c:f>
              <c:numCache>
                <c:formatCode>_("$"* #,##0_);_("$"* \(#,##0\);_("$"* "-"??_);_(@_)</c:formatCode>
                <c:ptCount val="5"/>
                <c:pt idx="0">
                  <c:v>15105</c:v>
                </c:pt>
                <c:pt idx="1">
                  <c:v>15991</c:v>
                </c:pt>
                <c:pt idx="2">
                  <c:v>17174</c:v>
                </c:pt>
                <c:pt idx="3">
                  <c:v>17626</c:v>
                </c:pt>
                <c:pt idx="4">
                  <c:v>18511</c:v>
                </c:pt>
              </c:numCache>
            </c:numRef>
          </c:val>
          <c:smooth val="0"/>
          <c:extLst>
            <c:ext xmlns:c16="http://schemas.microsoft.com/office/drawing/2014/chart" uri="{C3380CC4-5D6E-409C-BE32-E72D297353CC}">
              <c16:uniqueId val="{00000000-2E94-4E9B-8609-485A834FE54C}"/>
            </c:ext>
          </c:extLst>
        </c:ser>
        <c:ser>
          <c:idx val="1"/>
          <c:order val="1"/>
          <c:tx>
            <c:strRef>
              <c:f>'14C FY INST AID'!$E$37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AID'!$F$37:$J$37</c:f>
              <c:numCache>
                <c:formatCode>_("$"* #,##0_);_("$"* \(#,##0\);_("$"* "-"??_);_(@_)</c:formatCode>
                <c:ptCount val="5"/>
                <c:pt idx="0">
                  <c:v>14766</c:v>
                </c:pt>
                <c:pt idx="1">
                  <c:v>15670</c:v>
                </c:pt>
                <c:pt idx="2">
                  <c:v>16379</c:v>
                </c:pt>
                <c:pt idx="3">
                  <c:v>16850</c:v>
                </c:pt>
                <c:pt idx="4">
                  <c:v>17762</c:v>
                </c:pt>
              </c:numCache>
            </c:numRef>
          </c:val>
          <c:smooth val="0"/>
          <c:extLst>
            <c:ext xmlns:c16="http://schemas.microsoft.com/office/drawing/2014/chart" uri="{C3380CC4-5D6E-409C-BE32-E72D297353CC}">
              <c16:uniqueId val="{00000001-2E94-4E9B-8609-485A834FE54C}"/>
            </c:ext>
          </c:extLst>
        </c:ser>
        <c:ser>
          <c:idx val="2"/>
          <c:order val="2"/>
          <c:tx>
            <c:strRef>
              <c:f>'14C FY INST AID'!$E$38</c:f>
              <c:strCache>
                <c:ptCount val="1"/>
                <c:pt idx="0">
                  <c:v>MA-Smaller (65)</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AID'!$F$38:$J$38</c:f>
              <c:numCache>
                <c:formatCode>_("$"* #,##0_);_("$"* \(#,##0\);_("$"* "-"??_);_(@_)</c:formatCode>
                <c:ptCount val="5"/>
                <c:pt idx="0">
                  <c:v>12763</c:v>
                </c:pt>
                <c:pt idx="1">
                  <c:v>12965</c:v>
                </c:pt>
                <c:pt idx="2">
                  <c:v>13833</c:v>
                </c:pt>
                <c:pt idx="3">
                  <c:v>14182</c:v>
                </c:pt>
                <c:pt idx="4">
                  <c:v>15316</c:v>
                </c:pt>
              </c:numCache>
            </c:numRef>
          </c:val>
          <c:smooth val="0"/>
          <c:extLst>
            <c:ext xmlns:c16="http://schemas.microsoft.com/office/drawing/2014/chart" uri="{C3380CC4-5D6E-409C-BE32-E72D297353CC}">
              <c16:uniqueId val="{00000002-2E94-4E9B-8609-485A834FE54C}"/>
            </c:ext>
          </c:extLst>
        </c:ser>
        <c:ser>
          <c:idx val="3"/>
          <c:order val="3"/>
          <c:tx>
            <c:strRef>
              <c:f>'14C FY INST AID'!$E$39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AID'!$F$39:$J$39</c:f>
              <c:numCache>
                <c:formatCode>_("$"* #,##0_);_("$"* \(#,##0\);_("$"* "-"??_);_(@_)</c:formatCode>
                <c:ptCount val="5"/>
                <c:pt idx="0">
                  <c:v>22519</c:v>
                </c:pt>
                <c:pt idx="1">
                  <c:v>23215.5</c:v>
                </c:pt>
                <c:pt idx="2">
                  <c:v>24799</c:v>
                </c:pt>
                <c:pt idx="3">
                  <c:v>26397</c:v>
                </c:pt>
                <c:pt idx="4">
                  <c:v>27769.5</c:v>
                </c:pt>
              </c:numCache>
            </c:numRef>
          </c:val>
          <c:smooth val="0"/>
          <c:extLst>
            <c:ext xmlns:c16="http://schemas.microsoft.com/office/drawing/2014/chart" uri="{C3380CC4-5D6E-409C-BE32-E72D297353CC}">
              <c16:uniqueId val="{00000003-2E94-4E9B-8609-485A834FE54C}"/>
            </c:ext>
          </c:extLst>
        </c:ser>
        <c:ser>
          <c:idx val="4"/>
          <c:order val="4"/>
          <c:tx>
            <c:strRef>
              <c:f>'14C FY INST AID'!$E$40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AID'!$F$40:$J$40</c:f>
              <c:numCache>
                <c:formatCode>_("$"* #,##0_);_("$"* \(#,##0\);_("$"* "-"??_);_(@_)</c:formatCode>
                <c:ptCount val="5"/>
                <c:pt idx="0">
                  <c:v>11880</c:v>
                </c:pt>
                <c:pt idx="1">
                  <c:v>11922</c:v>
                </c:pt>
                <c:pt idx="2">
                  <c:v>13010</c:v>
                </c:pt>
                <c:pt idx="3">
                  <c:v>13761</c:v>
                </c:pt>
                <c:pt idx="4">
                  <c:v>14705</c:v>
                </c:pt>
              </c:numCache>
            </c:numRef>
          </c:val>
          <c:smooth val="0"/>
          <c:extLst>
            <c:ext xmlns:c16="http://schemas.microsoft.com/office/drawing/2014/chart" uri="{C3380CC4-5D6E-409C-BE32-E72D297353CC}">
              <c16:uniqueId val="{00000004-2E94-4E9B-8609-485A834FE54C}"/>
            </c:ext>
          </c:extLst>
        </c:ser>
        <c:ser>
          <c:idx val="5"/>
          <c:order val="5"/>
          <c:tx>
            <c:strRef>
              <c:f>'14C FY INST AID'!$E$41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AID'!$F$41:$J$41</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5-2E94-4E9B-8609-485A834FE54C}"/>
            </c:ext>
          </c:extLst>
        </c:ser>
        <c:ser>
          <c:idx val="6"/>
          <c:order val="6"/>
          <c:tx>
            <c:strRef>
              <c:f>'14C FY INST AID'!$E$42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'14C FY INST AID'!$F$35:$J$35</c:f>
              <c:strCache>
                <c:ptCount val="5"/>
                <c:pt idx="0">
                  <c:v>2014-2015</c:v>
                </c:pt>
                <c:pt idx="1">
                  <c:v>2015-2016</c:v>
                </c:pt>
                <c:pt idx="2">
                  <c:v>2016-2017</c:v>
                </c:pt>
                <c:pt idx="3">
                  <c:v>2017-2018</c:v>
                </c:pt>
                <c:pt idx="4">
                  <c:v>2018-2019</c:v>
                </c:pt>
              </c:strCache>
            </c:strRef>
          </c:cat>
          <c:val>
            <c:numRef>
              <c:f>'14C FY INST AID'!$F$42:$J$42</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6-2E94-4E9B-8609-485A834FE54C}"/>
            </c:ext>
          </c:extLst>
        </c:ser>
        <c:dLbls>
          <c:showLegendKey val="0"/>
          <c:showVal val="0"/>
          <c:showCatName val="0"/>
          <c:showSerName val="0"/>
          <c:showPercent val="0"/>
          <c:showBubbleSize val="0"/>
        </c:dLbls>
        <c:marker val="1"/>
        <c:smooth val="0"/>
        <c:axId val="867144368"/>
        <c:axId val="867146328"/>
      </c:lineChart>
      <c:catAx>
        <c:axId val="86714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67146328"/>
        <c:crosses val="autoZero"/>
        <c:auto val="1"/>
        <c:lblAlgn val="ctr"/>
        <c:lblOffset val="100"/>
        <c:tickLblSkip val="1"/>
        <c:tickMarkSkip val="1"/>
        <c:noMultiLvlLbl val="0"/>
      </c:catAx>
      <c:valAx>
        <c:axId val="867146328"/>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4368"/>
        <c:crosses val="autoZero"/>
        <c:crossBetween val="between"/>
      </c:valAx>
      <c:spPr>
        <a:solidFill>
          <a:srgbClr val="C0C0C0"/>
        </a:solidFill>
        <a:ln w="12700">
          <a:solidFill>
            <a:srgbClr val="808080"/>
          </a:solidFill>
          <a:prstDash val="solid"/>
        </a:ln>
      </c:spPr>
    </c:plotArea>
    <c:legend>
      <c:legendPos val="r"/>
      <c:layout>
        <c:manualLayout>
          <c:xMode val="edge"/>
          <c:yMode val="edge"/>
          <c:x val="0.79386847306286368"/>
          <c:y val="3.2258088333195101E-2"/>
          <c:w val="0.19669824911896266"/>
          <c:h val="0.457661628227205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549106432275401"/>
          <c:h val="0.86398091150045198"/>
        </c:manualLayout>
      </c:layout>
      <c:lineChart>
        <c:grouping val="standard"/>
        <c:varyColors val="0"/>
        <c:ser>
          <c:idx val="0"/>
          <c:order val="0"/>
          <c:tx>
            <c:strRef>
              <c:f>'14C FY INST AID'!$E$72</c:f>
              <c:strCache>
                <c:ptCount val="1"/>
                <c:pt idx="0">
                  <c:v>MA-Larger (16)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AID'!$F$72:$J$72</c:f>
              <c:numCache>
                <c:formatCode>_("$"* #,##0_);_("$"* \(#,##0\);_("$"* "-"??_);_(@_)</c:formatCode>
                <c:ptCount val="5"/>
                <c:pt idx="0">
                  <c:v>14577</c:v>
                </c:pt>
                <c:pt idx="1">
                  <c:v>16069</c:v>
                </c:pt>
                <c:pt idx="2">
                  <c:v>17123.5</c:v>
                </c:pt>
                <c:pt idx="3">
                  <c:v>17171.5</c:v>
                </c:pt>
                <c:pt idx="4">
                  <c:v>17639.5</c:v>
                </c:pt>
              </c:numCache>
            </c:numRef>
          </c:val>
          <c:smooth val="0"/>
          <c:extLst>
            <c:ext xmlns:c16="http://schemas.microsoft.com/office/drawing/2014/chart" uri="{C3380CC4-5D6E-409C-BE32-E72D297353CC}">
              <c16:uniqueId val="{00000000-06D0-488F-BB30-E568F993A5C7}"/>
            </c:ext>
          </c:extLst>
        </c:ser>
        <c:ser>
          <c:idx val="1"/>
          <c:order val="1"/>
          <c:tx>
            <c:strRef>
              <c:f>'14C FY INST AID'!$E$73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AID'!$F$73:$J$73</c:f>
              <c:numCache>
                <c:formatCode>_("$"* #,##0_);_("$"* \(#,##0\);_("$"* "-"??_);_(@_)</c:formatCode>
                <c:ptCount val="5"/>
                <c:pt idx="0">
                  <c:v>12677</c:v>
                </c:pt>
                <c:pt idx="1">
                  <c:v>14328.5</c:v>
                </c:pt>
                <c:pt idx="2">
                  <c:v>15640</c:v>
                </c:pt>
                <c:pt idx="3">
                  <c:v>16406.5</c:v>
                </c:pt>
                <c:pt idx="4">
                  <c:v>16127</c:v>
                </c:pt>
              </c:numCache>
            </c:numRef>
          </c:val>
          <c:smooth val="0"/>
          <c:extLst>
            <c:ext xmlns:c16="http://schemas.microsoft.com/office/drawing/2014/chart" uri="{C3380CC4-5D6E-409C-BE32-E72D297353CC}">
              <c16:uniqueId val="{00000001-06D0-488F-BB30-E568F993A5C7}"/>
            </c:ext>
          </c:extLst>
        </c:ser>
        <c:ser>
          <c:idx val="2"/>
          <c:order val="2"/>
          <c:tx>
            <c:strRef>
              <c:f>'14C FY INST AID'!$E$74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AID'!$F$74:$J$74</c:f>
              <c:numCache>
                <c:formatCode>_("$"* #,##0_);_("$"* \(#,##0\);_("$"* "-"??_);_(@_)</c:formatCode>
                <c:ptCount val="5"/>
                <c:pt idx="0">
                  <c:v>14028</c:v>
                </c:pt>
                <c:pt idx="1">
                  <c:v>15396</c:v>
                </c:pt>
                <c:pt idx="2">
                  <c:v>16235</c:v>
                </c:pt>
                <c:pt idx="3">
                  <c:v>17695</c:v>
                </c:pt>
                <c:pt idx="4">
                  <c:v>19100</c:v>
                </c:pt>
              </c:numCache>
            </c:numRef>
          </c:val>
          <c:smooth val="0"/>
          <c:extLst>
            <c:ext xmlns:c16="http://schemas.microsoft.com/office/drawing/2014/chart" uri="{C3380CC4-5D6E-409C-BE32-E72D297353CC}">
              <c16:uniqueId val="{00000002-06D0-488F-BB30-E568F993A5C7}"/>
            </c:ext>
          </c:extLst>
        </c:ser>
        <c:ser>
          <c:idx val="3"/>
          <c:order val="3"/>
          <c:tx>
            <c:strRef>
              <c:f>'14C FY INST AID'!$E$75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AID'!$F$75:$J$75</c:f>
              <c:numCache>
                <c:formatCode>_("$"* #,##0_);_("$"* \(#,##0\);_("$"* "-"??_);_(@_)</c:formatCode>
                <c:ptCount val="5"/>
                <c:pt idx="0">
                  <c:v>21674</c:v>
                </c:pt>
                <c:pt idx="1">
                  <c:v>23095.5</c:v>
                </c:pt>
                <c:pt idx="2">
                  <c:v>24725.5</c:v>
                </c:pt>
                <c:pt idx="3">
                  <c:v>25363.5</c:v>
                </c:pt>
                <c:pt idx="4">
                  <c:v>26474.5</c:v>
                </c:pt>
              </c:numCache>
            </c:numRef>
          </c:val>
          <c:smooth val="0"/>
          <c:extLst>
            <c:ext xmlns:c16="http://schemas.microsoft.com/office/drawing/2014/chart" uri="{C3380CC4-5D6E-409C-BE32-E72D297353CC}">
              <c16:uniqueId val="{00000003-06D0-488F-BB30-E568F993A5C7}"/>
            </c:ext>
          </c:extLst>
        </c:ser>
        <c:ser>
          <c:idx val="4"/>
          <c:order val="4"/>
          <c:tx>
            <c:strRef>
              <c:f>'14C FY INST AID'!$E$76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AID'!$F$76:$J$76</c:f>
              <c:numCache>
                <c:formatCode>_("$"* #,##0_);_("$"* \(#,##0\);_("$"* "-"??_);_(@_)</c:formatCode>
                <c:ptCount val="5"/>
                <c:pt idx="0">
                  <c:v>11462</c:v>
                </c:pt>
                <c:pt idx="1">
                  <c:v>11669</c:v>
                </c:pt>
                <c:pt idx="2">
                  <c:v>13259</c:v>
                </c:pt>
                <c:pt idx="3">
                  <c:v>13370</c:v>
                </c:pt>
                <c:pt idx="4">
                  <c:v>13937</c:v>
                </c:pt>
              </c:numCache>
            </c:numRef>
          </c:val>
          <c:smooth val="0"/>
          <c:extLst>
            <c:ext xmlns:c16="http://schemas.microsoft.com/office/drawing/2014/chart" uri="{C3380CC4-5D6E-409C-BE32-E72D297353CC}">
              <c16:uniqueId val="{00000004-06D0-488F-BB30-E568F993A5C7}"/>
            </c:ext>
          </c:extLst>
        </c:ser>
        <c:ser>
          <c:idx val="5"/>
          <c:order val="5"/>
          <c:tx>
            <c:strRef>
              <c:f>'14C FY INST AID'!$E$77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AID'!$F$77:$J$77</c:f>
              <c:numCache>
                <c:formatCode>_("$"* #,##0_);_("$"* \(#,##0\);_("$"* "-"??_);_(@_)</c:formatCode>
                <c:ptCount val="5"/>
                <c:pt idx="0">
                  <c:v>15026.5</c:v>
                </c:pt>
                <c:pt idx="1">
                  <c:v>15904.5</c:v>
                </c:pt>
                <c:pt idx="2">
                  <c:v>16820.5</c:v>
                </c:pt>
                <c:pt idx="3">
                  <c:v>17661</c:v>
                </c:pt>
                <c:pt idx="4">
                  <c:v>18596</c:v>
                </c:pt>
              </c:numCache>
            </c:numRef>
          </c:val>
          <c:smooth val="0"/>
          <c:extLst>
            <c:ext xmlns:c16="http://schemas.microsoft.com/office/drawing/2014/chart" uri="{C3380CC4-5D6E-409C-BE32-E72D297353CC}">
              <c16:uniqueId val="{00000005-06D0-488F-BB30-E568F993A5C7}"/>
            </c:ext>
          </c:extLst>
        </c:ser>
        <c:ser>
          <c:idx val="6"/>
          <c:order val="6"/>
          <c:tx>
            <c:strRef>
              <c:f>'14C FY INST AID'!$E$78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'14C FY INST AID'!$F$71:$J$71</c:f>
              <c:strCache>
                <c:ptCount val="5"/>
                <c:pt idx="0">
                  <c:v>2014-2015</c:v>
                </c:pt>
                <c:pt idx="1">
                  <c:v>2015-2016</c:v>
                </c:pt>
                <c:pt idx="2">
                  <c:v>2016-2017</c:v>
                </c:pt>
                <c:pt idx="3">
                  <c:v>2017-2018</c:v>
                </c:pt>
                <c:pt idx="4">
                  <c:v>2018-2019</c:v>
                </c:pt>
              </c:strCache>
            </c:strRef>
          </c:cat>
          <c:val>
            <c:numRef>
              <c:f>'14C FY INST AID'!$F$78:$J$78</c:f>
              <c:numCache>
                <c:formatCode>_("$"* #,##0_);_("$"* \(#,##0\);_("$"* "-"??_);_(@_)</c:formatCode>
                <c:ptCount val="5"/>
                <c:pt idx="0">
                  <c:v>16208</c:v>
                </c:pt>
                <c:pt idx="1">
                  <c:v>16193</c:v>
                </c:pt>
                <c:pt idx="2">
                  <c:v>16415</c:v>
                </c:pt>
                <c:pt idx="3">
                  <c:v>18895</c:v>
                </c:pt>
                <c:pt idx="4">
                  <c:v>17949</c:v>
                </c:pt>
              </c:numCache>
            </c:numRef>
          </c:val>
          <c:smooth val="0"/>
          <c:extLst>
            <c:ext xmlns:c16="http://schemas.microsoft.com/office/drawing/2014/chart" uri="{C3380CC4-5D6E-409C-BE32-E72D297353CC}">
              <c16:uniqueId val="{00000006-06D0-488F-BB30-E568F993A5C7}"/>
            </c:ext>
          </c:extLst>
        </c:ser>
        <c:dLbls>
          <c:showLegendKey val="0"/>
          <c:showVal val="0"/>
          <c:showCatName val="0"/>
          <c:showSerName val="0"/>
          <c:showPercent val="0"/>
          <c:showBubbleSize val="0"/>
        </c:dLbls>
        <c:marker val="1"/>
        <c:smooth val="0"/>
        <c:axId val="867146720"/>
        <c:axId val="867140840"/>
      </c:lineChart>
      <c:catAx>
        <c:axId val="867146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0840"/>
        <c:crosses val="autoZero"/>
        <c:auto val="1"/>
        <c:lblAlgn val="ctr"/>
        <c:lblOffset val="100"/>
        <c:tickLblSkip val="1"/>
        <c:tickMarkSkip val="1"/>
        <c:noMultiLvlLbl val="0"/>
      </c:catAx>
      <c:valAx>
        <c:axId val="867140840"/>
        <c:scaling>
          <c:orientation val="minMax"/>
          <c:min val="8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67146720"/>
        <c:crosses val="autoZero"/>
        <c:crossBetween val="between"/>
      </c:valAx>
      <c:spPr>
        <a:solidFill>
          <a:srgbClr val="C0C0C0"/>
        </a:solidFill>
        <a:ln w="12700">
          <a:solidFill>
            <a:srgbClr val="808080"/>
          </a:solidFill>
          <a:prstDash val="solid"/>
        </a:ln>
      </c:spPr>
    </c:plotArea>
    <c:legend>
      <c:legendPos val="r"/>
      <c:layout>
        <c:manualLayout>
          <c:xMode val="edge"/>
          <c:yMode val="edge"/>
          <c:x val="0.79198167930632679"/>
          <c:y val="2.8542353494838073E-2"/>
          <c:w val="0.19952843975376786"/>
          <c:h val="0.4699294628971554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10662840690707E-2"/>
          <c:y val="8.4577319888156602E-2"/>
          <c:w val="0.73612867994800502"/>
          <c:h val="0.81094724363350201"/>
        </c:manualLayout>
      </c:layout>
      <c:lineChart>
        <c:grouping val="standard"/>
        <c:varyColors val="0"/>
        <c:ser>
          <c:idx val="0"/>
          <c:order val="0"/>
          <c:tx>
            <c:strRef>
              <c:f>'15R TUI REV'!$E$36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REV'!$F$36:$J$36</c:f>
              <c:numCache>
                <c:formatCode>_("$"* #,##0_);_("$"* \(#,##0\);_("$"* "-"??_);_(@_)</c:formatCode>
                <c:ptCount val="5"/>
                <c:pt idx="0">
                  <c:v>17990.165336742401</c:v>
                </c:pt>
                <c:pt idx="1">
                  <c:v>18590.032885730652</c:v>
                </c:pt>
                <c:pt idx="2">
                  <c:v>18747.75427779305</c:v>
                </c:pt>
                <c:pt idx="3">
                  <c:v>18029.548705611698</c:v>
                </c:pt>
                <c:pt idx="4">
                  <c:v>18918.878951341001</c:v>
                </c:pt>
              </c:numCache>
            </c:numRef>
          </c:val>
          <c:smooth val="0"/>
          <c:extLst>
            <c:ext xmlns:c16="http://schemas.microsoft.com/office/drawing/2014/chart" uri="{C3380CC4-5D6E-409C-BE32-E72D297353CC}">
              <c16:uniqueId val="{00000000-C3C4-4616-A69E-979A33A3B958}"/>
            </c:ext>
          </c:extLst>
        </c:ser>
        <c:ser>
          <c:idx val="1"/>
          <c:order val="1"/>
          <c:tx>
            <c:strRef>
              <c:f>'15R TUI REV'!$E$37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REV'!$F$37:$J$37</c:f>
              <c:numCache>
                <c:formatCode>_("$"* #,##0_);_("$"* \(#,##0\);_("$"* "-"??_);_(@_)</c:formatCode>
                <c:ptCount val="5"/>
                <c:pt idx="0">
                  <c:v>16425.408752735199</c:v>
                </c:pt>
                <c:pt idx="1">
                  <c:v>16798.6386027765</c:v>
                </c:pt>
                <c:pt idx="2">
                  <c:v>16826.098334654998</c:v>
                </c:pt>
                <c:pt idx="3">
                  <c:v>16667.385792349702</c:v>
                </c:pt>
                <c:pt idx="4">
                  <c:v>16393.781029526999</c:v>
                </c:pt>
              </c:numCache>
            </c:numRef>
          </c:val>
          <c:smooth val="0"/>
          <c:extLst>
            <c:ext xmlns:c16="http://schemas.microsoft.com/office/drawing/2014/chart" uri="{C3380CC4-5D6E-409C-BE32-E72D297353CC}">
              <c16:uniqueId val="{00000001-C3C4-4616-A69E-979A33A3B958}"/>
            </c:ext>
          </c:extLst>
        </c:ser>
        <c:ser>
          <c:idx val="2"/>
          <c:order val="2"/>
          <c:tx>
            <c:strRef>
              <c:f>'15R TUI REV'!$E$38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REV'!$F$38:$J$38</c:f>
              <c:numCache>
                <c:formatCode>_("$"* #,##0_);_("$"* \(#,##0\);_("$"* "-"??_);_(@_)</c:formatCode>
                <c:ptCount val="5"/>
                <c:pt idx="0">
                  <c:v>13648.6949464393</c:v>
                </c:pt>
                <c:pt idx="1">
                  <c:v>13872.23655139635</c:v>
                </c:pt>
                <c:pt idx="2">
                  <c:v>13925.724990686551</c:v>
                </c:pt>
                <c:pt idx="3">
                  <c:v>14149.196566924151</c:v>
                </c:pt>
                <c:pt idx="4">
                  <c:v>14025.841908329399</c:v>
                </c:pt>
              </c:numCache>
            </c:numRef>
          </c:val>
          <c:smooth val="0"/>
          <c:extLst>
            <c:ext xmlns:c16="http://schemas.microsoft.com/office/drawing/2014/chart" uri="{C3380CC4-5D6E-409C-BE32-E72D297353CC}">
              <c16:uniqueId val="{00000002-C3C4-4616-A69E-979A33A3B958}"/>
            </c:ext>
          </c:extLst>
        </c:ser>
        <c:ser>
          <c:idx val="3"/>
          <c:order val="3"/>
          <c:tx>
            <c:strRef>
              <c:f>'15R TUI REV'!$E$39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REV'!$F$39:$J$39</c:f>
              <c:numCache>
                <c:formatCode>_("$"* #,##0_);_("$"* \(#,##0\);_("$"* "-"??_);_(@_)</c:formatCode>
                <c:ptCount val="5"/>
                <c:pt idx="0">
                  <c:v>18222.6944872159</c:v>
                </c:pt>
                <c:pt idx="1">
                  <c:v>18368.129782398901</c:v>
                </c:pt>
                <c:pt idx="2">
                  <c:v>18135.856861832297</c:v>
                </c:pt>
                <c:pt idx="3">
                  <c:v>18444.891401630499</c:v>
                </c:pt>
                <c:pt idx="4">
                  <c:v>18573.54533691355</c:v>
                </c:pt>
              </c:numCache>
            </c:numRef>
          </c:val>
          <c:smooth val="0"/>
          <c:extLst>
            <c:ext xmlns:c16="http://schemas.microsoft.com/office/drawing/2014/chart" uri="{C3380CC4-5D6E-409C-BE32-E72D297353CC}">
              <c16:uniqueId val="{00000003-C3C4-4616-A69E-979A33A3B958}"/>
            </c:ext>
          </c:extLst>
        </c:ser>
        <c:ser>
          <c:idx val="4"/>
          <c:order val="4"/>
          <c:tx>
            <c:strRef>
              <c:f>'15R TUI REV'!$E$40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REV'!$F$40:$J$40</c:f>
              <c:numCache>
                <c:formatCode>_("$"* #,##0_);_("$"* \(#,##0\);_("$"* "-"??_);_(@_)</c:formatCode>
                <c:ptCount val="5"/>
                <c:pt idx="0">
                  <c:v>11509.180823680799</c:v>
                </c:pt>
                <c:pt idx="1">
                  <c:v>11677.167343623099</c:v>
                </c:pt>
                <c:pt idx="2">
                  <c:v>11730.945181765701</c:v>
                </c:pt>
                <c:pt idx="3">
                  <c:v>11717.492682926801</c:v>
                </c:pt>
                <c:pt idx="4">
                  <c:v>11875.163599182</c:v>
                </c:pt>
              </c:numCache>
            </c:numRef>
          </c:val>
          <c:smooth val="0"/>
          <c:extLst>
            <c:ext xmlns:c16="http://schemas.microsoft.com/office/drawing/2014/chart" uri="{C3380CC4-5D6E-409C-BE32-E72D297353CC}">
              <c16:uniqueId val="{00000004-C3C4-4616-A69E-979A33A3B958}"/>
            </c:ext>
          </c:extLst>
        </c:ser>
        <c:ser>
          <c:idx val="5"/>
          <c:order val="5"/>
          <c:tx>
            <c:strRef>
              <c:f>'15R TUI REV'!$E$41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REV'!$F$41:$J$41</c:f>
              <c:numCache>
                <c:formatCode>_("$"* #,##0_);_("$"* \(#,##0\);_("$"* "-"??_);_(@_)</c:formatCode>
                <c:ptCount val="5"/>
                <c:pt idx="0">
                  <c:v>11726.40133324105</c:v>
                </c:pt>
                <c:pt idx="1">
                  <c:v>12120.66144372015</c:v>
                </c:pt>
                <c:pt idx="2">
                  <c:v>12184.1063798166</c:v>
                </c:pt>
                <c:pt idx="3">
                  <c:v>12366.889397093</c:v>
                </c:pt>
                <c:pt idx="4">
                  <c:v>12550.288446926501</c:v>
                </c:pt>
              </c:numCache>
            </c:numRef>
          </c:val>
          <c:smooth val="0"/>
          <c:extLst>
            <c:ext xmlns:c16="http://schemas.microsoft.com/office/drawing/2014/chart" uri="{C3380CC4-5D6E-409C-BE32-E72D297353CC}">
              <c16:uniqueId val="{00000005-C3C4-4616-A69E-979A33A3B958}"/>
            </c:ext>
          </c:extLst>
        </c:ser>
        <c:ser>
          <c:idx val="6"/>
          <c:order val="6"/>
          <c:tx>
            <c:strRef>
              <c:f>'15R TUI REV'!$E$42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'15R TUI REV'!$F$35:$J$35</c:f>
              <c:strCache>
                <c:ptCount val="5"/>
                <c:pt idx="0">
                  <c:v>2014-2015</c:v>
                </c:pt>
                <c:pt idx="1">
                  <c:v>2015-2016</c:v>
                </c:pt>
                <c:pt idx="2">
                  <c:v>2016-2017</c:v>
                </c:pt>
                <c:pt idx="3">
                  <c:v>2017-2018</c:v>
                </c:pt>
                <c:pt idx="4">
                  <c:v>2018-2019</c:v>
                </c:pt>
              </c:strCache>
            </c:strRef>
          </c:cat>
          <c:val>
            <c:numRef>
              <c:f>'15R TUI REV'!$F$42:$J$42</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6-C3C4-4616-A69E-979A33A3B958}"/>
            </c:ext>
          </c:extLst>
        </c:ser>
        <c:dLbls>
          <c:showLegendKey val="0"/>
          <c:showVal val="0"/>
          <c:showCatName val="0"/>
          <c:showSerName val="0"/>
          <c:showPercent val="0"/>
          <c:showBubbleSize val="0"/>
        </c:dLbls>
        <c:marker val="1"/>
        <c:smooth val="0"/>
        <c:axId val="867145936"/>
        <c:axId val="867145152"/>
      </c:lineChart>
      <c:catAx>
        <c:axId val="86714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7145152"/>
        <c:crossesAt val="0"/>
        <c:auto val="1"/>
        <c:lblAlgn val="ctr"/>
        <c:lblOffset val="100"/>
        <c:tickLblSkip val="1"/>
        <c:tickMarkSkip val="1"/>
        <c:noMultiLvlLbl val="0"/>
      </c:catAx>
      <c:valAx>
        <c:axId val="867145152"/>
        <c:scaling>
          <c:orientation val="minMax"/>
          <c:max val="20000"/>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5936"/>
        <c:crosses val="autoZero"/>
        <c:crossBetween val="between"/>
      </c:valAx>
      <c:spPr>
        <a:solidFill>
          <a:srgbClr val="C0C0C0"/>
        </a:solidFill>
        <a:ln w="3175">
          <a:solidFill>
            <a:srgbClr val="808080"/>
          </a:solidFill>
          <a:prstDash val="solid"/>
        </a:ln>
      </c:spPr>
    </c:plotArea>
    <c:legend>
      <c:legendPos val="r"/>
      <c:layout>
        <c:manualLayout>
          <c:xMode val="edge"/>
          <c:yMode val="edge"/>
          <c:x val="0.79382478044145743"/>
          <c:y val="2.1582809629361616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261083743842504"/>
          <c:h val="0.82750101013306898"/>
        </c:manualLayout>
      </c:layout>
      <c:lineChart>
        <c:grouping val="standard"/>
        <c:varyColors val="0"/>
        <c:ser>
          <c:idx val="0"/>
          <c:order val="0"/>
          <c:tx>
            <c:strRef>
              <c:f>'15R TUI REV'!$E$71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'15R TUI REV'!$F$70:$J$70</c:f>
              <c:strCache>
                <c:ptCount val="5"/>
                <c:pt idx="0">
                  <c:v>2014-2015</c:v>
                </c:pt>
                <c:pt idx="1">
                  <c:v>2015-2016</c:v>
                </c:pt>
                <c:pt idx="2">
                  <c:v>2016-2017</c:v>
                </c:pt>
                <c:pt idx="3">
                  <c:v>2017-2018</c:v>
                </c:pt>
                <c:pt idx="4">
                  <c:v>2018-2019</c:v>
                </c:pt>
              </c:strCache>
            </c:strRef>
          </c:cat>
          <c:val>
            <c:numRef>
              <c:f>'15R TUI REV'!$F$71:$J$71</c:f>
              <c:numCache>
                <c:formatCode>_("$"* #,##0_);_("$"* \(#,##0\);_("$"* "-"??_);_(@_)</c:formatCode>
                <c:ptCount val="5"/>
                <c:pt idx="0">
                  <c:v>14424.8334574407</c:v>
                </c:pt>
                <c:pt idx="1">
                  <c:v>14528.37549189625</c:v>
                </c:pt>
                <c:pt idx="2">
                  <c:v>14722.344503478</c:v>
                </c:pt>
                <c:pt idx="3">
                  <c:v>14034.417178150899</c:v>
                </c:pt>
                <c:pt idx="4">
                  <c:v>14050.925208888826</c:v>
                </c:pt>
              </c:numCache>
            </c:numRef>
          </c:val>
          <c:smooth val="0"/>
          <c:extLst>
            <c:ext xmlns:c16="http://schemas.microsoft.com/office/drawing/2014/chart" uri="{C3380CC4-5D6E-409C-BE32-E72D297353CC}">
              <c16:uniqueId val="{00000000-EAE0-4E6D-B0C4-3CBCA9C9D7BF}"/>
            </c:ext>
          </c:extLst>
        </c:ser>
        <c:ser>
          <c:idx val="1"/>
          <c:order val="1"/>
          <c:tx>
            <c:strRef>
              <c:f>'15R TUI REV'!$E$72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'15R TUI REV'!$F$70:$J$70</c:f>
              <c:strCache>
                <c:ptCount val="5"/>
                <c:pt idx="0">
                  <c:v>2014-2015</c:v>
                </c:pt>
                <c:pt idx="1">
                  <c:v>2015-2016</c:v>
                </c:pt>
                <c:pt idx="2">
                  <c:v>2016-2017</c:v>
                </c:pt>
                <c:pt idx="3">
                  <c:v>2017-2018</c:v>
                </c:pt>
                <c:pt idx="4">
                  <c:v>2018-2019</c:v>
                </c:pt>
              </c:strCache>
            </c:strRef>
          </c:cat>
          <c:val>
            <c:numRef>
              <c:f>'15R TUI REV'!$F$72:$J$72</c:f>
              <c:numCache>
                <c:formatCode>_("$"* #,##0_);_("$"* \(#,##0\);_("$"* "-"??_);_(@_)</c:formatCode>
                <c:ptCount val="5"/>
                <c:pt idx="0">
                  <c:v>11726.40133324105</c:v>
                </c:pt>
                <c:pt idx="1">
                  <c:v>12120.66144372015</c:v>
                </c:pt>
                <c:pt idx="2">
                  <c:v>12184.1063798166</c:v>
                </c:pt>
                <c:pt idx="3">
                  <c:v>12366.889397093</c:v>
                </c:pt>
                <c:pt idx="4">
                  <c:v>12550.288446926501</c:v>
                </c:pt>
              </c:numCache>
            </c:numRef>
          </c:val>
          <c:smooth val="0"/>
          <c:extLst>
            <c:ext xmlns:c16="http://schemas.microsoft.com/office/drawing/2014/chart" uri="{C3380CC4-5D6E-409C-BE32-E72D297353CC}">
              <c16:uniqueId val="{00000001-EAE0-4E6D-B0C4-3CBCA9C9D7BF}"/>
            </c:ext>
          </c:extLst>
        </c:ser>
        <c:ser>
          <c:idx val="2"/>
          <c:order val="2"/>
          <c:tx>
            <c:strRef>
              <c:f>'15R TUI REV'!$E$73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'15R TUI REV'!$F$70:$J$70</c:f>
              <c:strCache>
                <c:ptCount val="5"/>
                <c:pt idx="0">
                  <c:v>2014-2015</c:v>
                </c:pt>
                <c:pt idx="1">
                  <c:v>2015-2016</c:v>
                </c:pt>
                <c:pt idx="2">
                  <c:v>2016-2017</c:v>
                </c:pt>
                <c:pt idx="3">
                  <c:v>2017-2018</c:v>
                </c:pt>
                <c:pt idx="4">
                  <c:v>2018-2019</c:v>
                </c:pt>
              </c:strCache>
            </c:strRef>
          </c:cat>
          <c:val>
            <c:numRef>
              <c:f>'15R TUI REV'!$F$73:$J$73</c:f>
              <c:numCache>
                <c:formatCode>_("$"* #,##0_);_("$"* \(#,##0\);_("$"* "-"??_);_(@_)</c:formatCode>
                <c:ptCount val="5"/>
                <c:pt idx="0">
                  <c:v>10340.745491811374</c:v>
                </c:pt>
                <c:pt idx="1">
                  <c:v>10424.014151938274</c:v>
                </c:pt>
                <c:pt idx="2">
                  <c:v>10330.189742445949</c:v>
                </c:pt>
                <c:pt idx="3">
                  <c:v>10815.60284654795</c:v>
                </c:pt>
                <c:pt idx="4">
                  <c:v>10888.806415913225</c:v>
                </c:pt>
              </c:numCache>
            </c:numRef>
          </c:val>
          <c:smooth val="0"/>
          <c:extLst>
            <c:ext xmlns:c16="http://schemas.microsoft.com/office/drawing/2014/chart" uri="{C3380CC4-5D6E-409C-BE32-E72D297353CC}">
              <c16:uniqueId val="{00000002-EAE0-4E6D-B0C4-3CBCA9C9D7BF}"/>
            </c:ext>
          </c:extLst>
        </c:ser>
        <c:ser>
          <c:idx val="3"/>
          <c:order val="3"/>
          <c:tx>
            <c:strRef>
              <c:f>'15R TUI REV'!$E$74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'15R TUI REV'!$F$70:$J$70</c:f>
              <c:strCache>
                <c:ptCount val="5"/>
                <c:pt idx="0">
                  <c:v>2014-2015</c:v>
                </c:pt>
                <c:pt idx="1">
                  <c:v>2015-2016</c:v>
                </c:pt>
                <c:pt idx="2">
                  <c:v>2016-2017</c:v>
                </c:pt>
                <c:pt idx="3">
                  <c:v>2017-2018</c:v>
                </c:pt>
                <c:pt idx="4">
                  <c:v>2018-2019</c:v>
                </c:pt>
              </c:strCache>
            </c:strRef>
          </c:cat>
          <c:val>
            <c:numRef>
              <c:f>'15R TUI REV'!$F$74:$J$74</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3-EAE0-4E6D-B0C4-3CBCA9C9D7BF}"/>
            </c:ext>
          </c:extLst>
        </c:ser>
        <c:ser>
          <c:idx val="4"/>
          <c:order val="4"/>
          <c:tx>
            <c:strRef>
              <c:f>'15R TUI REV'!$E$75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'15R TUI REV'!$F$70:$J$70</c:f>
              <c:strCache>
                <c:ptCount val="5"/>
                <c:pt idx="0">
                  <c:v>2014-2015</c:v>
                </c:pt>
                <c:pt idx="1">
                  <c:v>2015-2016</c:v>
                </c:pt>
                <c:pt idx="2">
                  <c:v>2016-2017</c:v>
                </c:pt>
                <c:pt idx="3">
                  <c:v>2017-2018</c:v>
                </c:pt>
                <c:pt idx="4">
                  <c:v>2018-2019</c:v>
                </c:pt>
              </c:strCache>
            </c:strRef>
          </c:cat>
          <c:val>
            <c:numRef>
              <c:f>'15R TUI REV'!$F$75:$J$75</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4-EAE0-4E6D-B0C4-3CBCA9C9D7BF}"/>
            </c:ext>
          </c:extLst>
        </c:ser>
        <c:dLbls>
          <c:showLegendKey val="0"/>
          <c:showVal val="0"/>
          <c:showCatName val="0"/>
          <c:showSerName val="0"/>
          <c:showPercent val="0"/>
          <c:showBubbleSize val="0"/>
        </c:dLbls>
        <c:marker val="1"/>
        <c:smooth val="0"/>
        <c:axId val="867143192"/>
        <c:axId val="867143584"/>
      </c:lineChart>
      <c:catAx>
        <c:axId val="867143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67143584"/>
        <c:crosses val="autoZero"/>
        <c:auto val="1"/>
        <c:lblAlgn val="ctr"/>
        <c:lblOffset val="100"/>
        <c:tickLblSkip val="1"/>
        <c:tickMarkSkip val="1"/>
        <c:noMultiLvlLbl val="0"/>
      </c:catAx>
      <c:valAx>
        <c:axId val="867143584"/>
        <c:scaling>
          <c:orientation val="minMax"/>
          <c:min val="9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143192"/>
        <c:crosses val="autoZero"/>
        <c:crossBetween val="between"/>
      </c:valAx>
      <c:spPr>
        <a:solidFill>
          <a:srgbClr val="C0C0C0"/>
        </a:solidFill>
        <a:ln w="12700">
          <a:solidFill>
            <a:srgbClr val="808080"/>
          </a:solidFill>
          <a:prstDash val="solid"/>
        </a:ln>
      </c:spPr>
    </c:plotArea>
    <c:legend>
      <c:legendPos val="r"/>
      <c:layout>
        <c:manualLayout>
          <c:xMode val="edge"/>
          <c:yMode val="edge"/>
          <c:x val="0.79459285860131579"/>
          <c:y val="2.5906775077075186E-2"/>
          <c:w val="0.19307420504521527"/>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8317550344699"/>
          <c:y val="5.52763819095477E-2"/>
          <c:w val="0.72827460906099895"/>
          <c:h val="0.85929648241206003"/>
        </c:manualLayout>
      </c:layout>
      <c:lineChart>
        <c:grouping val="standard"/>
        <c:varyColors val="0"/>
        <c:ser>
          <c:idx val="0"/>
          <c:order val="0"/>
          <c:tx>
            <c:strRef>
              <c:f>'15F TUI REV'!$E$71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REV'!$F$71:$J$71</c:f>
              <c:numCache>
                <c:formatCode>_("$"* #,##0_);_("$"* \(#,##0\);_("$"* "-"??_);_(@_)</c:formatCode>
                <c:ptCount val="5"/>
                <c:pt idx="0">
                  <c:v>15737.6520656959</c:v>
                </c:pt>
                <c:pt idx="1">
                  <c:v>15757.985006868999</c:v>
                </c:pt>
                <c:pt idx="2">
                  <c:v>16661.548406022699</c:v>
                </c:pt>
                <c:pt idx="3">
                  <c:v>16613.33856955135</c:v>
                </c:pt>
                <c:pt idx="4">
                  <c:v>15238.50408878455</c:v>
                </c:pt>
              </c:numCache>
            </c:numRef>
          </c:val>
          <c:smooth val="0"/>
          <c:extLst>
            <c:ext xmlns:c16="http://schemas.microsoft.com/office/drawing/2014/chart" uri="{C3380CC4-5D6E-409C-BE32-E72D297353CC}">
              <c16:uniqueId val="{00000000-DDA2-4ECA-8205-4A2F07C370B8}"/>
            </c:ext>
          </c:extLst>
        </c:ser>
        <c:ser>
          <c:idx val="1"/>
          <c:order val="1"/>
          <c:tx>
            <c:strRef>
              <c:f>'15F TUI REV'!$E$72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REV'!$F$72:$J$72</c:f>
              <c:numCache>
                <c:formatCode>_("$"* #,##0_);_("$"* \(#,##0\);_("$"* "-"??_);_(@_)</c:formatCode>
                <c:ptCount val="5"/>
                <c:pt idx="0">
                  <c:v>12397.240518483</c:v>
                </c:pt>
                <c:pt idx="1">
                  <c:v>12861.595509622201</c:v>
                </c:pt>
                <c:pt idx="2">
                  <c:v>12297.3449367089</c:v>
                </c:pt>
                <c:pt idx="3">
                  <c:v>12382.1261661484</c:v>
                </c:pt>
                <c:pt idx="4">
                  <c:v>12575.235772357701</c:v>
                </c:pt>
              </c:numCache>
            </c:numRef>
          </c:val>
          <c:smooth val="0"/>
          <c:extLst>
            <c:ext xmlns:c16="http://schemas.microsoft.com/office/drawing/2014/chart" uri="{C3380CC4-5D6E-409C-BE32-E72D297353CC}">
              <c16:uniqueId val="{00000001-DDA2-4ECA-8205-4A2F07C370B8}"/>
            </c:ext>
          </c:extLst>
        </c:ser>
        <c:ser>
          <c:idx val="2"/>
          <c:order val="2"/>
          <c:tx>
            <c:strRef>
              <c:f>'15F TUI REV'!$E$73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REV'!$F$73:$J$73</c:f>
              <c:numCache>
                <c:formatCode>_("$"* #,##0_);_("$"* \(#,##0\);_("$"* "-"??_);_(@_)</c:formatCode>
                <c:ptCount val="5"/>
                <c:pt idx="0">
                  <c:v>11218.588815789501</c:v>
                </c:pt>
                <c:pt idx="1">
                  <c:v>11404.889799635699</c:v>
                </c:pt>
                <c:pt idx="2">
                  <c:v>11732.247908745199</c:v>
                </c:pt>
                <c:pt idx="3">
                  <c:v>11943.2554006969</c:v>
                </c:pt>
                <c:pt idx="4">
                  <c:v>11915.515587530001</c:v>
                </c:pt>
              </c:numCache>
            </c:numRef>
          </c:val>
          <c:smooth val="0"/>
          <c:extLst>
            <c:ext xmlns:c16="http://schemas.microsoft.com/office/drawing/2014/chart" uri="{C3380CC4-5D6E-409C-BE32-E72D297353CC}">
              <c16:uniqueId val="{00000002-DDA2-4ECA-8205-4A2F07C370B8}"/>
            </c:ext>
          </c:extLst>
        </c:ser>
        <c:ser>
          <c:idx val="3"/>
          <c:order val="3"/>
          <c:tx>
            <c:strRef>
              <c:f>'15F TUI REV'!$E$74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REV'!$F$74:$J$74</c:f>
              <c:numCache>
                <c:formatCode>_("$"* #,##0_);_("$"* \(#,##0\);_("$"* "-"??_);_(@_)</c:formatCode>
                <c:ptCount val="5"/>
                <c:pt idx="0">
                  <c:v>10722.274809160301</c:v>
                </c:pt>
                <c:pt idx="1">
                  <c:v>10130.514501891599</c:v>
                </c:pt>
                <c:pt idx="2">
                  <c:v>10064.001129943499</c:v>
                </c:pt>
                <c:pt idx="3">
                  <c:v>9943.3873456790097</c:v>
                </c:pt>
                <c:pt idx="4">
                  <c:v>10476.183856502201</c:v>
                </c:pt>
              </c:numCache>
            </c:numRef>
          </c:val>
          <c:smooth val="0"/>
          <c:extLst>
            <c:ext xmlns:c16="http://schemas.microsoft.com/office/drawing/2014/chart" uri="{C3380CC4-5D6E-409C-BE32-E72D297353CC}">
              <c16:uniqueId val="{00000003-DDA2-4ECA-8205-4A2F07C370B8}"/>
            </c:ext>
          </c:extLst>
        </c:ser>
        <c:ser>
          <c:idx val="4"/>
          <c:order val="4"/>
          <c:tx>
            <c:strRef>
              <c:f>'15F TUI REV'!$E$75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REV'!$F$75:$J$75</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4-DDA2-4ECA-8205-4A2F07C370B8}"/>
            </c:ext>
          </c:extLst>
        </c:ser>
        <c:ser>
          <c:idx val="5"/>
          <c:order val="5"/>
          <c:tx>
            <c:strRef>
              <c:f>'15F TUI REV'!$E$76</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'15F TUI REV'!$F$70:$J$70</c:f>
              <c:strCache>
                <c:ptCount val="5"/>
                <c:pt idx="0">
                  <c:v>2014-2015</c:v>
                </c:pt>
                <c:pt idx="1">
                  <c:v>2015-2016</c:v>
                </c:pt>
                <c:pt idx="2">
                  <c:v>2016-2017</c:v>
                </c:pt>
                <c:pt idx="3">
                  <c:v>2017-2018</c:v>
                </c:pt>
                <c:pt idx="4">
                  <c:v>2018-2019</c:v>
                </c:pt>
              </c:strCache>
            </c:strRef>
          </c:cat>
          <c:val>
            <c:numRef>
              <c:f>'15F TUI REV'!$F$76:$J$76</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5-DDA2-4ECA-8205-4A2F07C370B8}"/>
            </c:ext>
          </c:extLst>
        </c:ser>
        <c:dLbls>
          <c:showLegendKey val="0"/>
          <c:showVal val="0"/>
          <c:showCatName val="0"/>
          <c:showSerName val="0"/>
          <c:showPercent val="0"/>
          <c:showBubbleSize val="0"/>
        </c:dLbls>
        <c:marker val="1"/>
        <c:smooth val="0"/>
        <c:axId val="895602672"/>
        <c:axId val="895601104"/>
      </c:lineChart>
      <c:catAx>
        <c:axId val="89560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1104"/>
        <c:crosses val="autoZero"/>
        <c:auto val="1"/>
        <c:lblAlgn val="ctr"/>
        <c:lblOffset val="100"/>
        <c:tickLblSkip val="1"/>
        <c:tickMarkSkip val="1"/>
        <c:noMultiLvlLbl val="0"/>
      </c:catAx>
      <c:valAx>
        <c:axId val="895601104"/>
        <c:scaling>
          <c:orientation val="minMax"/>
          <c:min val="9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2672"/>
        <c:crosses val="autoZero"/>
        <c:crossBetween val="between"/>
      </c:valAx>
      <c:spPr>
        <a:solidFill>
          <a:srgbClr val="C0C0C0"/>
        </a:solidFill>
        <a:ln w="12700">
          <a:solidFill>
            <a:srgbClr val="808080"/>
          </a:solidFill>
          <a:prstDash val="solid"/>
        </a:ln>
      </c:spPr>
    </c:plotArea>
    <c:legend>
      <c:legendPos val="r"/>
      <c:layout>
        <c:manualLayout>
          <c:xMode val="edge"/>
          <c:yMode val="edge"/>
          <c:x val="0.79056658398892421"/>
          <c:y val="2.7466999341092046E-2"/>
          <c:w val="0.20141523351030469"/>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'15F TUI REV'!$E$36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REV'!$F$36:$J$36</c:f>
              <c:numCache>
                <c:formatCode>_("$"* #,##0_);_("$"* \(#,##0\);_("$"* "-"??_);_(@_)</c:formatCode>
                <c:ptCount val="5"/>
                <c:pt idx="0">
                  <c:v>20290.4323420074</c:v>
                </c:pt>
                <c:pt idx="1">
                  <c:v>20280.447311828</c:v>
                </c:pt>
                <c:pt idx="2">
                  <c:v>21018.681497175101</c:v>
                </c:pt>
                <c:pt idx="3">
                  <c:v>20950.854383140599</c:v>
                </c:pt>
                <c:pt idx="4">
                  <c:v>20886.918737060001</c:v>
                </c:pt>
              </c:numCache>
            </c:numRef>
          </c:val>
          <c:smooth val="0"/>
          <c:extLst>
            <c:ext xmlns:c16="http://schemas.microsoft.com/office/drawing/2014/chart" uri="{C3380CC4-5D6E-409C-BE32-E72D297353CC}">
              <c16:uniqueId val="{00000000-0B3A-4D5E-A451-C6BA790FB5DB}"/>
            </c:ext>
          </c:extLst>
        </c:ser>
        <c:ser>
          <c:idx val="1"/>
          <c:order val="1"/>
          <c:tx>
            <c:strRef>
              <c:f>'15F TUI REV'!$E$37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REV'!$F$37:$J$37</c:f>
              <c:numCache>
                <c:formatCode>_("$"* #,##0_);_("$"* \(#,##0\);_("$"* "-"??_);_(@_)</c:formatCode>
                <c:ptCount val="5"/>
                <c:pt idx="0">
                  <c:v>14967.528</c:v>
                </c:pt>
                <c:pt idx="1">
                  <c:v>15326.7633872976</c:v>
                </c:pt>
                <c:pt idx="2">
                  <c:v>15616.916425679599</c:v>
                </c:pt>
                <c:pt idx="3">
                  <c:v>15639.818309365101</c:v>
                </c:pt>
                <c:pt idx="4">
                  <c:v>15127.6669230769</c:v>
                </c:pt>
              </c:numCache>
            </c:numRef>
          </c:val>
          <c:smooth val="0"/>
          <c:extLst>
            <c:ext xmlns:c16="http://schemas.microsoft.com/office/drawing/2014/chart" uri="{C3380CC4-5D6E-409C-BE32-E72D297353CC}">
              <c16:uniqueId val="{00000001-0B3A-4D5E-A451-C6BA790FB5DB}"/>
            </c:ext>
          </c:extLst>
        </c:ser>
        <c:ser>
          <c:idx val="2"/>
          <c:order val="2"/>
          <c:tx>
            <c:strRef>
              <c:f>'15F TUI REV'!$E$38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REV'!$F$38:$J$38</c:f>
              <c:numCache>
                <c:formatCode>_("$"* #,##0_);_("$"* \(#,##0\);_("$"* "-"??_);_(@_)</c:formatCode>
                <c:ptCount val="5"/>
                <c:pt idx="0">
                  <c:v>12780.0956112853</c:v>
                </c:pt>
                <c:pt idx="1">
                  <c:v>12800.355155482799</c:v>
                </c:pt>
                <c:pt idx="2">
                  <c:v>13013.1021194605</c:v>
                </c:pt>
                <c:pt idx="3">
                  <c:v>13405.7869158879</c:v>
                </c:pt>
                <c:pt idx="4">
                  <c:v>13146.2034949267</c:v>
                </c:pt>
              </c:numCache>
            </c:numRef>
          </c:val>
          <c:smooth val="0"/>
          <c:extLst>
            <c:ext xmlns:c16="http://schemas.microsoft.com/office/drawing/2014/chart" uri="{C3380CC4-5D6E-409C-BE32-E72D297353CC}">
              <c16:uniqueId val="{00000002-0B3A-4D5E-A451-C6BA790FB5DB}"/>
            </c:ext>
          </c:extLst>
        </c:ser>
        <c:ser>
          <c:idx val="3"/>
          <c:order val="3"/>
          <c:tx>
            <c:strRef>
              <c:f>'15F TUI REV'!$E$39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REV'!$F$39:$J$39</c:f>
              <c:numCache>
                <c:formatCode>_("$"* #,##0_);_("$"* \(#,##0\);_("$"* "-"??_);_(@_)</c:formatCode>
                <c:ptCount val="5"/>
                <c:pt idx="0">
                  <c:v>10538.1313037412</c:v>
                </c:pt>
                <c:pt idx="1">
                  <c:v>10748.55524354115</c:v>
                </c:pt>
                <c:pt idx="2">
                  <c:v>10692.541717714801</c:v>
                </c:pt>
                <c:pt idx="3">
                  <c:v>10817.221361471449</c:v>
                </c:pt>
                <c:pt idx="4">
                  <c:v>10998.972070564949</c:v>
                </c:pt>
              </c:numCache>
            </c:numRef>
          </c:val>
          <c:smooth val="0"/>
          <c:extLst>
            <c:ext xmlns:c16="http://schemas.microsoft.com/office/drawing/2014/chart" uri="{C3380CC4-5D6E-409C-BE32-E72D297353CC}">
              <c16:uniqueId val="{00000003-0B3A-4D5E-A451-C6BA790FB5DB}"/>
            </c:ext>
          </c:extLst>
        </c:ser>
        <c:ser>
          <c:idx val="4"/>
          <c:order val="4"/>
          <c:tx>
            <c:strRef>
              <c:f>'15F TUI REV'!$E$40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REV'!$F$40:$J$40</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4-0B3A-4D5E-A451-C6BA790FB5DB}"/>
            </c:ext>
          </c:extLst>
        </c:ser>
        <c:ser>
          <c:idx val="5"/>
          <c:order val="5"/>
          <c:tx>
            <c:strRef>
              <c:f>'15F TUI REV'!$E$41</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'15F TUI REV'!$F$35:$J$35</c:f>
              <c:strCache>
                <c:ptCount val="5"/>
                <c:pt idx="0">
                  <c:v>2014-2015</c:v>
                </c:pt>
                <c:pt idx="1">
                  <c:v>2015-2016</c:v>
                </c:pt>
                <c:pt idx="2">
                  <c:v>2016-2017</c:v>
                </c:pt>
                <c:pt idx="3">
                  <c:v>2017-2018</c:v>
                </c:pt>
                <c:pt idx="4">
                  <c:v>2018-2019</c:v>
                </c:pt>
              </c:strCache>
            </c:strRef>
          </c:cat>
          <c:val>
            <c:numRef>
              <c:f>'15F TUI REV'!$F$41:$J$41</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5-0B3A-4D5E-A451-C6BA790FB5DB}"/>
            </c:ext>
          </c:extLst>
        </c:ser>
        <c:dLbls>
          <c:showLegendKey val="0"/>
          <c:showVal val="0"/>
          <c:showCatName val="0"/>
          <c:showSerName val="0"/>
          <c:showPercent val="0"/>
          <c:showBubbleSize val="0"/>
        </c:dLbls>
        <c:marker val="1"/>
        <c:smooth val="0"/>
        <c:axId val="895606984"/>
        <c:axId val="895599536"/>
      </c:lineChart>
      <c:catAx>
        <c:axId val="89560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599536"/>
        <c:crosses val="autoZero"/>
        <c:auto val="1"/>
        <c:lblAlgn val="ctr"/>
        <c:lblOffset val="100"/>
        <c:tickLblSkip val="1"/>
        <c:tickMarkSkip val="1"/>
        <c:noMultiLvlLbl val="0"/>
      </c:catAx>
      <c:valAx>
        <c:axId val="895599536"/>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6984"/>
        <c:crosses val="autoZero"/>
        <c:crossBetween val="between"/>
      </c:valAx>
      <c:spPr>
        <a:solidFill>
          <a:srgbClr val="C0C0C0"/>
        </a:solidFill>
        <a:ln w="12700">
          <a:solidFill>
            <a:srgbClr val="808080"/>
          </a:solidFill>
          <a:prstDash val="solid"/>
        </a:ln>
      </c:spPr>
    </c:plotArea>
    <c:legend>
      <c:legendPos val="r"/>
      <c:layout>
        <c:manualLayout>
          <c:xMode val="edge"/>
          <c:yMode val="edge"/>
          <c:x val="0.78723413342592585"/>
          <c:y val="3.0181123583694042E-2"/>
          <c:w val="0.19858158320653987"/>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1974130636901"/>
          <c:y val="7.2681882151379801E-2"/>
          <c:w val="0.73406950596170595"/>
          <c:h val="0.82706969344673598"/>
        </c:manualLayout>
      </c:layout>
      <c:lineChart>
        <c:grouping val="standard"/>
        <c:varyColors val="0"/>
        <c:ser>
          <c:idx val="0"/>
          <c:order val="0"/>
          <c:tx>
            <c:strRef>
              <c:f>'15S TUI REV'!$E$36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REV'!$F$36:$J$36</c:f>
              <c:numCache>
                <c:formatCode>_("$"* #,##0_);_("$"* \(#,##0\);_("$"* "-"??_);_(@_)</c:formatCode>
                <c:ptCount val="5"/>
                <c:pt idx="0">
                  <c:v>16245.93473667975</c:v>
                </c:pt>
                <c:pt idx="1">
                  <c:v>16740.637374830803</c:v>
                </c:pt>
                <c:pt idx="2">
                  <c:v>16415.577352211749</c:v>
                </c:pt>
                <c:pt idx="3">
                  <c:v>16778.08547268455</c:v>
                </c:pt>
                <c:pt idx="4">
                  <c:v>16588.228087727701</c:v>
                </c:pt>
              </c:numCache>
            </c:numRef>
          </c:val>
          <c:smooth val="0"/>
          <c:extLst>
            <c:ext xmlns:c16="http://schemas.microsoft.com/office/drawing/2014/chart" uri="{C3380CC4-5D6E-409C-BE32-E72D297353CC}">
              <c16:uniqueId val="{00000000-85DD-40E6-9F02-7A4C75A5BBBA}"/>
            </c:ext>
          </c:extLst>
        </c:ser>
        <c:ser>
          <c:idx val="1"/>
          <c:order val="1"/>
          <c:tx>
            <c:strRef>
              <c:f>'15S TUI REV'!$E$37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REV'!$F$37:$J$37</c:f>
              <c:numCache>
                <c:formatCode>_("$"* #,##0_);_("$"* \(#,##0\);_("$"* "-"??_);_(@_)</c:formatCode>
                <c:ptCount val="5"/>
                <c:pt idx="0">
                  <c:v>16708.647226696099</c:v>
                </c:pt>
                <c:pt idx="1">
                  <c:v>16823.643948328398</c:v>
                </c:pt>
                <c:pt idx="2">
                  <c:v>17050.261212144302</c:v>
                </c:pt>
                <c:pt idx="3">
                  <c:v>17333.886943086</c:v>
                </c:pt>
                <c:pt idx="4">
                  <c:v>17257.067215492199</c:v>
                </c:pt>
              </c:numCache>
            </c:numRef>
          </c:val>
          <c:smooth val="0"/>
          <c:extLst>
            <c:ext xmlns:c16="http://schemas.microsoft.com/office/drawing/2014/chart" uri="{C3380CC4-5D6E-409C-BE32-E72D297353CC}">
              <c16:uniqueId val="{00000001-85DD-40E6-9F02-7A4C75A5BBBA}"/>
            </c:ext>
          </c:extLst>
        </c:ser>
        <c:ser>
          <c:idx val="2"/>
          <c:order val="2"/>
          <c:tx>
            <c:strRef>
              <c:f>'15S TUI REV'!$E$38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REV'!$F$38:$J$38</c:f>
              <c:numCache>
                <c:formatCode>_("$"* #,##0_);_("$"* \(#,##0\);_("$"* "-"??_);_(@_)</c:formatCode>
                <c:ptCount val="5"/>
                <c:pt idx="0">
                  <c:v>13744.5286103542</c:v>
                </c:pt>
                <c:pt idx="1">
                  <c:v>13879.9002026342</c:v>
                </c:pt>
                <c:pt idx="2">
                  <c:v>13981.8077174624</c:v>
                </c:pt>
                <c:pt idx="3">
                  <c:v>13812.2348322627</c:v>
                </c:pt>
                <c:pt idx="4">
                  <c:v>13703.137492428799</c:v>
                </c:pt>
              </c:numCache>
            </c:numRef>
          </c:val>
          <c:smooth val="0"/>
          <c:extLst>
            <c:ext xmlns:c16="http://schemas.microsoft.com/office/drawing/2014/chart" uri="{C3380CC4-5D6E-409C-BE32-E72D297353CC}">
              <c16:uniqueId val="{00000002-85DD-40E6-9F02-7A4C75A5BBBA}"/>
            </c:ext>
          </c:extLst>
        </c:ser>
        <c:ser>
          <c:idx val="3"/>
          <c:order val="3"/>
          <c:tx>
            <c:strRef>
              <c:f>'15S TUI REV'!$E$39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REV'!$F$39:$J$39</c:f>
              <c:numCache>
                <c:formatCode>_("$"* #,##0_);_("$"* \(#,##0\);_("$"* "-"??_);_(@_)</c:formatCode>
                <c:ptCount val="5"/>
                <c:pt idx="0">
                  <c:v>11967.125</c:v>
                </c:pt>
                <c:pt idx="1">
                  <c:v>11975.7743055556</c:v>
                </c:pt>
                <c:pt idx="2">
                  <c:v>11890.982795698899</c:v>
                </c:pt>
                <c:pt idx="3">
                  <c:v>11991.340277777799</c:v>
                </c:pt>
                <c:pt idx="4">
                  <c:v>12102.8102288022</c:v>
                </c:pt>
              </c:numCache>
            </c:numRef>
          </c:val>
          <c:smooth val="0"/>
          <c:extLst>
            <c:ext xmlns:c16="http://schemas.microsoft.com/office/drawing/2014/chart" uri="{C3380CC4-5D6E-409C-BE32-E72D297353CC}">
              <c16:uniqueId val="{00000003-85DD-40E6-9F02-7A4C75A5BBBA}"/>
            </c:ext>
          </c:extLst>
        </c:ser>
        <c:ser>
          <c:idx val="4"/>
          <c:order val="4"/>
          <c:tx>
            <c:strRef>
              <c:f>'15S TUI REV'!$E$40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REV'!$F$40:$J$40</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4-85DD-40E6-9F02-7A4C75A5BBBA}"/>
            </c:ext>
          </c:extLst>
        </c:ser>
        <c:ser>
          <c:idx val="5"/>
          <c:order val="5"/>
          <c:tx>
            <c:strRef>
              <c:f>'15S TUI REV'!$E$41</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'15S TUI REV'!$F$35:$J$35</c:f>
              <c:strCache>
                <c:ptCount val="5"/>
                <c:pt idx="0">
                  <c:v>2014-2015</c:v>
                </c:pt>
                <c:pt idx="1">
                  <c:v>2015-2016</c:v>
                </c:pt>
                <c:pt idx="2">
                  <c:v>2016-2017</c:v>
                </c:pt>
                <c:pt idx="3">
                  <c:v>2017-2018</c:v>
                </c:pt>
                <c:pt idx="4">
                  <c:v>2018-2019</c:v>
                </c:pt>
              </c:strCache>
            </c:strRef>
          </c:cat>
          <c:val>
            <c:numRef>
              <c:f>'15S TUI REV'!$F$41:$J$41</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5-85DD-40E6-9F02-7A4C75A5BBBA}"/>
            </c:ext>
          </c:extLst>
        </c:ser>
        <c:dLbls>
          <c:showLegendKey val="0"/>
          <c:showVal val="0"/>
          <c:showCatName val="0"/>
          <c:showSerName val="0"/>
          <c:showPercent val="0"/>
          <c:showBubbleSize val="0"/>
        </c:dLbls>
        <c:marker val="1"/>
        <c:smooth val="0"/>
        <c:axId val="895601496"/>
        <c:axId val="895604240"/>
      </c:lineChart>
      <c:catAx>
        <c:axId val="895601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4240"/>
        <c:crosses val="autoZero"/>
        <c:auto val="1"/>
        <c:lblAlgn val="ctr"/>
        <c:lblOffset val="100"/>
        <c:tickLblSkip val="1"/>
        <c:tickMarkSkip val="1"/>
        <c:noMultiLvlLbl val="0"/>
      </c:catAx>
      <c:valAx>
        <c:axId val="895604240"/>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601496"/>
        <c:crosses val="autoZero"/>
        <c:crossBetween val="between"/>
      </c:valAx>
      <c:spPr>
        <a:solidFill>
          <a:srgbClr val="C0C0C0"/>
        </a:solidFill>
        <a:ln w="12700">
          <a:solidFill>
            <a:srgbClr val="808080"/>
          </a:solidFill>
          <a:prstDash val="solid"/>
        </a:ln>
      </c:spPr>
    </c:plotArea>
    <c:legend>
      <c:legendPos val="r"/>
      <c:layout>
        <c:manualLayout>
          <c:xMode val="edge"/>
          <c:yMode val="edge"/>
          <c:x val="0.79669866369766884"/>
          <c:y val="3.024195781237041E-2"/>
          <c:w val="0.19009447097108381"/>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1974130636901"/>
          <c:y val="5.5415685285743303E-2"/>
          <c:w val="0.73406950596170595"/>
          <c:h val="0.86649980628616796"/>
        </c:manualLayout>
      </c:layout>
      <c:lineChart>
        <c:grouping val="standard"/>
        <c:varyColors val="0"/>
        <c:ser>
          <c:idx val="0"/>
          <c:order val="0"/>
          <c:tx>
            <c:strRef>
              <c:f>'15S TUI REV'!$E$71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REV'!$F$71:$J$71</c:f>
              <c:numCache>
                <c:formatCode>_("$"* #,##0_);_("$"* \(#,##0\);_("$"* "-"??_);_(@_)</c:formatCode>
                <c:ptCount val="5"/>
                <c:pt idx="0">
                  <c:v>11887.578950269599</c:v>
                </c:pt>
                <c:pt idx="1">
                  <c:v>12405.380807245951</c:v>
                </c:pt>
                <c:pt idx="2">
                  <c:v>12294.9873975094</c:v>
                </c:pt>
                <c:pt idx="3">
                  <c:v>12672.1460600883</c:v>
                </c:pt>
                <c:pt idx="4">
                  <c:v>11677.447882019351</c:v>
                </c:pt>
              </c:numCache>
            </c:numRef>
          </c:val>
          <c:smooth val="0"/>
          <c:extLst>
            <c:ext xmlns:c16="http://schemas.microsoft.com/office/drawing/2014/chart" uri="{C3380CC4-5D6E-409C-BE32-E72D297353CC}">
              <c16:uniqueId val="{00000000-D10D-46E6-A9FA-6C5E2F8698F8}"/>
            </c:ext>
          </c:extLst>
        </c:ser>
        <c:ser>
          <c:idx val="1"/>
          <c:order val="1"/>
          <c:tx>
            <c:strRef>
              <c:f>'15S TUI REV'!$E$72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REV'!$F$72:$J$72</c:f>
              <c:numCache>
                <c:formatCode>_("$"* #,##0_);_("$"* \(#,##0\);_("$"* "-"??_);_(@_)</c:formatCode>
                <c:ptCount val="5"/>
                <c:pt idx="0">
                  <c:v>12339.33634806105</c:v>
                </c:pt>
                <c:pt idx="1">
                  <c:v>12424.669049277501</c:v>
                </c:pt>
                <c:pt idx="2">
                  <c:v>12728.94372214215</c:v>
                </c:pt>
                <c:pt idx="3">
                  <c:v>12821.791637391649</c:v>
                </c:pt>
                <c:pt idx="4">
                  <c:v>12943.238550872451</c:v>
                </c:pt>
              </c:numCache>
            </c:numRef>
          </c:val>
          <c:smooth val="0"/>
          <c:extLst>
            <c:ext xmlns:c16="http://schemas.microsoft.com/office/drawing/2014/chart" uri="{C3380CC4-5D6E-409C-BE32-E72D297353CC}">
              <c16:uniqueId val="{00000001-D10D-46E6-A9FA-6C5E2F8698F8}"/>
            </c:ext>
          </c:extLst>
        </c:ser>
        <c:ser>
          <c:idx val="2"/>
          <c:order val="2"/>
          <c:tx>
            <c:strRef>
              <c:f>'15S TUI REV'!$E$73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REV'!$F$73:$J$73</c:f>
              <c:numCache>
                <c:formatCode>_("$"* #,##0_);_("$"* \(#,##0\);_("$"* "-"??_);_(@_)</c:formatCode>
                <c:ptCount val="5"/>
                <c:pt idx="0">
                  <c:v>12732.29891183735</c:v>
                </c:pt>
                <c:pt idx="1">
                  <c:v>13045.663922724601</c:v>
                </c:pt>
                <c:pt idx="2">
                  <c:v>12635.352304785549</c:v>
                </c:pt>
                <c:pt idx="3">
                  <c:v>12709.9077937235</c:v>
                </c:pt>
                <c:pt idx="4">
                  <c:v>12626.247435572252</c:v>
                </c:pt>
              </c:numCache>
            </c:numRef>
          </c:val>
          <c:smooth val="0"/>
          <c:extLst>
            <c:ext xmlns:c16="http://schemas.microsoft.com/office/drawing/2014/chart" uri="{C3380CC4-5D6E-409C-BE32-E72D297353CC}">
              <c16:uniqueId val="{00000002-D10D-46E6-A9FA-6C5E2F8698F8}"/>
            </c:ext>
          </c:extLst>
        </c:ser>
        <c:ser>
          <c:idx val="3"/>
          <c:order val="3"/>
          <c:tx>
            <c:strRef>
              <c:f>'15S TUI REV'!$E$74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REV'!$F$74:$J$74</c:f>
              <c:numCache>
                <c:formatCode>_("$"* #,##0_);_("$"* \(#,##0\);_("$"* "-"??_);_(@_)</c:formatCode>
                <c:ptCount val="5"/>
                <c:pt idx="0">
                  <c:v>11226.176070470599</c:v>
                </c:pt>
                <c:pt idx="1">
                  <c:v>10514.671251810199</c:v>
                </c:pt>
                <c:pt idx="2">
                  <c:v>10784.429558519299</c:v>
                </c:pt>
                <c:pt idx="3">
                  <c:v>10979.50578812895</c:v>
                </c:pt>
                <c:pt idx="4">
                  <c:v>10982.39054283585</c:v>
                </c:pt>
              </c:numCache>
            </c:numRef>
          </c:val>
          <c:smooth val="0"/>
          <c:extLst>
            <c:ext xmlns:c16="http://schemas.microsoft.com/office/drawing/2014/chart" uri="{C3380CC4-5D6E-409C-BE32-E72D297353CC}">
              <c16:uniqueId val="{00000003-D10D-46E6-A9FA-6C5E2F8698F8}"/>
            </c:ext>
          </c:extLst>
        </c:ser>
        <c:ser>
          <c:idx val="4"/>
          <c:order val="4"/>
          <c:tx>
            <c:strRef>
              <c:f>'15S TUI REV'!$E$75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REV'!$F$75:$J$75</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4-D10D-46E6-A9FA-6C5E2F8698F8}"/>
            </c:ext>
          </c:extLst>
        </c:ser>
        <c:ser>
          <c:idx val="5"/>
          <c:order val="5"/>
          <c:tx>
            <c:strRef>
              <c:f>'15S TUI REV'!$E$76</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'15S TUI REV'!$F$70:$J$70</c:f>
              <c:strCache>
                <c:ptCount val="5"/>
                <c:pt idx="0">
                  <c:v>2014-2015</c:v>
                </c:pt>
                <c:pt idx="1">
                  <c:v>2015-2016</c:v>
                </c:pt>
                <c:pt idx="2">
                  <c:v>2016-2017</c:v>
                </c:pt>
                <c:pt idx="3">
                  <c:v>2017-2018</c:v>
                </c:pt>
                <c:pt idx="4">
                  <c:v>2018-2019</c:v>
                </c:pt>
              </c:strCache>
            </c:strRef>
          </c:cat>
          <c:val>
            <c:numRef>
              <c:f>'15S TUI REV'!$F$76:$J$76</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5-D10D-46E6-A9FA-6C5E2F8698F8}"/>
            </c:ext>
          </c:extLst>
        </c:ser>
        <c:dLbls>
          <c:showLegendKey val="0"/>
          <c:showVal val="0"/>
          <c:showCatName val="0"/>
          <c:showSerName val="0"/>
          <c:showPercent val="0"/>
          <c:showBubbleSize val="0"/>
        </c:dLbls>
        <c:marker val="1"/>
        <c:smooth val="0"/>
        <c:axId val="895606200"/>
        <c:axId val="895606592"/>
      </c:lineChart>
      <c:catAx>
        <c:axId val="895606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95606592"/>
        <c:crosses val="autoZero"/>
        <c:auto val="1"/>
        <c:lblAlgn val="ctr"/>
        <c:lblOffset val="100"/>
        <c:tickLblSkip val="1"/>
        <c:tickMarkSkip val="1"/>
        <c:noMultiLvlLbl val="0"/>
      </c:catAx>
      <c:valAx>
        <c:axId val="895606592"/>
        <c:scaling>
          <c:orientation val="minMax"/>
          <c:min val="9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6200"/>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2.7522983727165291E-2"/>
          <c:w val="0.19339636004502322"/>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2916753931087597"/>
          <c:h val="0.81955087805176496"/>
        </c:manualLayout>
      </c:layout>
      <c:lineChart>
        <c:grouping val="standard"/>
        <c:varyColors val="0"/>
        <c:ser>
          <c:idx val="0"/>
          <c:order val="0"/>
          <c:tx>
            <c:strRef>
              <c:f>'15C TUI REV'!$E$36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REV'!$F$36:$J$36</c:f>
              <c:numCache>
                <c:formatCode>_("$"* #,##0_);_("$"* \(#,##0\);_("$"* "-"??_);_(@_)</c:formatCode>
                <c:ptCount val="5"/>
                <c:pt idx="0">
                  <c:v>15102.2910232923</c:v>
                </c:pt>
                <c:pt idx="1">
                  <c:v>15301.9541627689</c:v>
                </c:pt>
                <c:pt idx="2">
                  <c:v>15586.768852458999</c:v>
                </c:pt>
                <c:pt idx="3">
                  <c:v>15781.613091380401</c:v>
                </c:pt>
                <c:pt idx="4">
                  <c:v>15793.474354501001</c:v>
                </c:pt>
              </c:numCache>
            </c:numRef>
          </c:val>
          <c:smooth val="0"/>
          <c:extLst>
            <c:ext xmlns:c16="http://schemas.microsoft.com/office/drawing/2014/chart" uri="{C3380CC4-5D6E-409C-BE32-E72D297353CC}">
              <c16:uniqueId val="{00000000-35F6-4990-8BDE-117FD6EED183}"/>
            </c:ext>
          </c:extLst>
        </c:ser>
        <c:ser>
          <c:idx val="1"/>
          <c:order val="1"/>
          <c:tx>
            <c:strRef>
              <c:f>'15C TUI REV'!$E$37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REV'!$F$37:$J$37</c:f>
              <c:numCache>
                <c:formatCode>_("$"* #,##0_);_("$"* \(#,##0\);_("$"* "-"??_);_(@_)</c:formatCode>
                <c:ptCount val="5"/>
                <c:pt idx="0">
                  <c:v>14931.154817611648</c:v>
                </c:pt>
                <c:pt idx="1">
                  <c:v>14968.103273992801</c:v>
                </c:pt>
                <c:pt idx="2">
                  <c:v>14955.30307445455</c:v>
                </c:pt>
                <c:pt idx="3">
                  <c:v>14960.7577453299</c:v>
                </c:pt>
                <c:pt idx="4">
                  <c:v>14932.112259081099</c:v>
                </c:pt>
              </c:numCache>
            </c:numRef>
          </c:val>
          <c:smooth val="0"/>
          <c:extLst>
            <c:ext xmlns:c16="http://schemas.microsoft.com/office/drawing/2014/chart" uri="{C3380CC4-5D6E-409C-BE32-E72D297353CC}">
              <c16:uniqueId val="{00000001-35F6-4990-8BDE-117FD6EED183}"/>
            </c:ext>
          </c:extLst>
        </c:ser>
        <c:ser>
          <c:idx val="2"/>
          <c:order val="2"/>
          <c:tx>
            <c:strRef>
              <c:f>'15C TUI REV'!$E$38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REV'!$F$38:$J$38</c:f>
              <c:numCache>
                <c:formatCode>_("$"* #,##0_);_("$"* \(#,##0\);_("$"* "-"??_);_(@_)</c:formatCode>
                <c:ptCount val="5"/>
                <c:pt idx="0">
                  <c:v>13049.38212836925</c:v>
                </c:pt>
                <c:pt idx="1">
                  <c:v>13409.848255813951</c:v>
                </c:pt>
                <c:pt idx="2">
                  <c:v>13524.707445823749</c:v>
                </c:pt>
                <c:pt idx="3">
                  <c:v>13643.005097271051</c:v>
                </c:pt>
                <c:pt idx="4">
                  <c:v>13223.925557533301</c:v>
                </c:pt>
              </c:numCache>
            </c:numRef>
          </c:val>
          <c:smooth val="0"/>
          <c:extLst>
            <c:ext xmlns:c16="http://schemas.microsoft.com/office/drawing/2014/chart" uri="{C3380CC4-5D6E-409C-BE32-E72D297353CC}">
              <c16:uniqueId val="{00000002-35F6-4990-8BDE-117FD6EED183}"/>
            </c:ext>
          </c:extLst>
        </c:ser>
        <c:ser>
          <c:idx val="3"/>
          <c:order val="3"/>
          <c:tx>
            <c:strRef>
              <c:f>'15C TUI REV'!$E$39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REV'!$F$39:$J$39</c:f>
              <c:numCache>
                <c:formatCode>_("$"* #,##0_);_("$"* \(#,##0\);_("$"* "-"??_);_(@_)</c:formatCode>
                <c:ptCount val="5"/>
                <c:pt idx="0">
                  <c:v>17503.088260292148</c:v>
                </c:pt>
                <c:pt idx="1">
                  <c:v>17480.428329138351</c:v>
                </c:pt>
                <c:pt idx="2">
                  <c:v>17531.902083333298</c:v>
                </c:pt>
                <c:pt idx="3">
                  <c:v>17311.014710070602</c:v>
                </c:pt>
                <c:pt idx="4">
                  <c:v>16864.159711323802</c:v>
                </c:pt>
              </c:numCache>
            </c:numRef>
          </c:val>
          <c:smooth val="0"/>
          <c:extLst>
            <c:ext xmlns:c16="http://schemas.microsoft.com/office/drawing/2014/chart" uri="{C3380CC4-5D6E-409C-BE32-E72D297353CC}">
              <c16:uniqueId val="{00000003-35F6-4990-8BDE-117FD6EED183}"/>
            </c:ext>
          </c:extLst>
        </c:ser>
        <c:ser>
          <c:idx val="4"/>
          <c:order val="4"/>
          <c:tx>
            <c:strRef>
              <c:f>'15C TUI REV'!$E$40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REV'!$F$40:$J$40</c:f>
              <c:numCache>
                <c:formatCode>_("$"* #,##0_);_("$"* \(#,##0\);_("$"* "-"??_);_(@_)</c:formatCode>
                <c:ptCount val="5"/>
                <c:pt idx="0">
                  <c:v>11578.3214072749</c:v>
                </c:pt>
                <c:pt idx="1">
                  <c:v>11725.7163461538</c:v>
                </c:pt>
                <c:pt idx="2">
                  <c:v>11841.779677113</c:v>
                </c:pt>
                <c:pt idx="3">
                  <c:v>11865.120921305201</c:v>
                </c:pt>
                <c:pt idx="4">
                  <c:v>12102.8102288022</c:v>
                </c:pt>
              </c:numCache>
            </c:numRef>
          </c:val>
          <c:smooth val="0"/>
          <c:extLst>
            <c:ext xmlns:c16="http://schemas.microsoft.com/office/drawing/2014/chart" uri="{C3380CC4-5D6E-409C-BE32-E72D297353CC}">
              <c16:uniqueId val="{00000004-35F6-4990-8BDE-117FD6EED183}"/>
            </c:ext>
          </c:extLst>
        </c:ser>
        <c:ser>
          <c:idx val="5"/>
          <c:order val="5"/>
          <c:tx>
            <c:strRef>
              <c:f>'15C TUI REV'!$E$41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REV'!$F$41:$J$41</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5-35F6-4990-8BDE-117FD6EED183}"/>
            </c:ext>
          </c:extLst>
        </c:ser>
        <c:ser>
          <c:idx val="6"/>
          <c:order val="6"/>
          <c:tx>
            <c:strRef>
              <c:f>'15C TUI REV'!$E$42</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'15C TUI REV'!$F$35:$J$35</c:f>
              <c:strCache>
                <c:ptCount val="5"/>
                <c:pt idx="0">
                  <c:v>2014-2015</c:v>
                </c:pt>
                <c:pt idx="1">
                  <c:v>2015-2016</c:v>
                </c:pt>
                <c:pt idx="2">
                  <c:v>2016-2017</c:v>
                </c:pt>
                <c:pt idx="3">
                  <c:v>2017-2018</c:v>
                </c:pt>
                <c:pt idx="4">
                  <c:v>2018-2019</c:v>
                </c:pt>
              </c:strCache>
            </c:strRef>
          </c:cat>
          <c:val>
            <c:numRef>
              <c:f>'15C TUI REV'!$F$42:$J$42</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6-35F6-4990-8BDE-117FD6EED183}"/>
            </c:ext>
          </c:extLst>
        </c:ser>
        <c:dLbls>
          <c:showLegendKey val="0"/>
          <c:showVal val="0"/>
          <c:showCatName val="0"/>
          <c:showSerName val="0"/>
          <c:showPercent val="0"/>
          <c:showBubbleSize val="0"/>
        </c:dLbls>
        <c:marker val="1"/>
        <c:smooth val="0"/>
        <c:axId val="895599928"/>
        <c:axId val="895605416"/>
      </c:lineChart>
      <c:catAx>
        <c:axId val="895599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895605416"/>
        <c:crossesAt val="0"/>
        <c:auto val="1"/>
        <c:lblAlgn val="ctr"/>
        <c:lblOffset val="100"/>
        <c:tickLblSkip val="1"/>
        <c:tickMarkSkip val="1"/>
        <c:noMultiLvlLbl val="0"/>
      </c:catAx>
      <c:valAx>
        <c:axId val="895605416"/>
        <c:scaling>
          <c:orientation val="minMax"/>
          <c:min val="1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599928"/>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3.2258088333195101E-2"/>
          <c:w val="0.19339636004502322"/>
          <c:h val="0.4677422808313289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7264611212974"/>
          <c:y val="0.19277165136616201"/>
          <c:w val="0.83431866694734913"/>
          <c:h val="0.72891780672829998"/>
        </c:manualLayout>
      </c:layout>
      <c:lineChart>
        <c:grouping val="standard"/>
        <c:varyColors val="0"/>
        <c:ser>
          <c:idx val="0"/>
          <c:order val="0"/>
          <c:tx>
            <c:strRef>
              <c:f>'REV AID TRENDS'!$C$27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'REV AID TRENDS'!$D$26:$H$26</c:f>
              <c:strCache>
                <c:ptCount val="5"/>
                <c:pt idx="0">
                  <c:v>2014-2015</c:v>
                </c:pt>
                <c:pt idx="1">
                  <c:v>2015-2016</c:v>
                </c:pt>
                <c:pt idx="2">
                  <c:v>2016-2017</c:v>
                </c:pt>
                <c:pt idx="3">
                  <c:v>2017-2018</c:v>
                </c:pt>
                <c:pt idx="4">
                  <c:v>2018-2019</c:v>
                </c:pt>
              </c:strCache>
            </c:strRef>
          </c:cat>
          <c:val>
            <c:numRef>
              <c:f>'REV AID TRENDS'!$D$27:$H$27</c:f>
              <c:numCache>
                <c:formatCode>"$"#,##0</c:formatCode>
                <c:ptCount val="5"/>
                <c:pt idx="0">
                  <c:v>9651.3305445684546</c:v>
                </c:pt>
                <c:pt idx="1">
                  <c:v>10170.952811647901</c:v>
                </c:pt>
                <c:pt idx="2">
                  <c:v>10859.4102572866</c:v>
                </c:pt>
                <c:pt idx="3">
                  <c:v>11445.6104775927</c:v>
                </c:pt>
                <c:pt idx="4">
                  <c:v>12133.72516607</c:v>
                </c:pt>
              </c:numCache>
            </c:numRef>
          </c:val>
          <c:smooth val="0"/>
          <c:extLst>
            <c:ext xmlns:c16="http://schemas.microsoft.com/office/drawing/2014/chart" uri="{C3380CC4-5D6E-409C-BE32-E72D297353CC}">
              <c16:uniqueId val="{00000000-6B96-40D4-A2C9-B5021F74658F}"/>
            </c:ext>
          </c:extLst>
        </c:ser>
        <c:ser>
          <c:idx val="1"/>
          <c:order val="1"/>
          <c:tx>
            <c:strRef>
              <c:f>'REV AID TRENDS'!$C$28</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'REV AID TRENDS'!$D$26:$H$26</c:f>
              <c:strCache>
                <c:ptCount val="5"/>
                <c:pt idx="0">
                  <c:v>2014-2015</c:v>
                </c:pt>
                <c:pt idx="1">
                  <c:v>2015-2016</c:v>
                </c:pt>
                <c:pt idx="2">
                  <c:v>2016-2017</c:v>
                </c:pt>
                <c:pt idx="3">
                  <c:v>2017-2018</c:v>
                </c:pt>
                <c:pt idx="4">
                  <c:v>2018-2019</c:v>
                </c:pt>
              </c:strCache>
            </c:strRef>
          </c:cat>
          <c:val>
            <c:numRef>
              <c:f>'REV AID TRENDS'!$D$28:$H$28</c:f>
              <c:numCache>
                <c:formatCode>"$"#,##0</c:formatCode>
                <c:ptCount val="5"/>
                <c:pt idx="0">
                  <c:v>7018.3723868239304</c:v>
                </c:pt>
                <c:pt idx="1">
                  <c:v>7373.9406719717053</c:v>
                </c:pt>
                <c:pt idx="2">
                  <c:v>8710.760472363374</c:v>
                </c:pt>
                <c:pt idx="3">
                  <c:v>8601.8636523680343</c:v>
                </c:pt>
                <c:pt idx="4">
                  <c:v>9482.8133459921301</c:v>
                </c:pt>
              </c:numCache>
            </c:numRef>
          </c:val>
          <c:smooth val="0"/>
          <c:extLst>
            <c:ext xmlns:c16="http://schemas.microsoft.com/office/drawing/2014/chart" uri="{C3380CC4-5D6E-409C-BE32-E72D297353CC}">
              <c16:uniqueId val="{00000001-6B96-40D4-A2C9-B5021F74658F}"/>
            </c:ext>
          </c:extLst>
        </c:ser>
        <c:ser>
          <c:idx val="2"/>
          <c:order val="2"/>
          <c:tx>
            <c:strRef>
              <c:f>'REV AID TRENDS'!$C$29</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'REV AID TRENDS'!$D$26:$H$26</c:f>
              <c:strCache>
                <c:ptCount val="5"/>
                <c:pt idx="0">
                  <c:v>2014-2015</c:v>
                </c:pt>
                <c:pt idx="1">
                  <c:v>2015-2016</c:v>
                </c:pt>
                <c:pt idx="2">
                  <c:v>2016-2017</c:v>
                </c:pt>
                <c:pt idx="3">
                  <c:v>2017-2018</c:v>
                </c:pt>
                <c:pt idx="4">
                  <c:v>2018-2019</c:v>
                </c:pt>
              </c:strCache>
            </c:strRef>
          </c:cat>
          <c:val>
            <c:numRef>
              <c:f>'REV AID TRENDS'!$D$29:$H$29</c:f>
              <c:numCache>
                <c:formatCode>"$"#,##0</c:formatCode>
                <c:ptCount val="5"/>
                <c:pt idx="0">
                  <c:v>12082.598497495799</c:v>
                </c:pt>
                <c:pt idx="1">
                  <c:v>13120.524419535601</c:v>
                </c:pt>
                <c:pt idx="2">
                  <c:v>14503.601652892599</c:v>
                </c:pt>
                <c:pt idx="3">
                  <c:v>15999.237262357399</c:v>
                </c:pt>
                <c:pt idx="4">
                  <c:v>15639.3080260304</c:v>
                </c:pt>
              </c:numCache>
            </c:numRef>
          </c:val>
          <c:smooth val="0"/>
          <c:extLst>
            <c:ext xmlns:c16="http://schemas.microsoft.com/office/drawing/2014/chart" uri="{C3380CC4-5D6E-409C-BE32-E72D297353CC}">
              <c16:uniqueId val="{00000002-6B96-40D4-A2C9-B5021F74658F}"/>
            </c:ext>
          </c:extLst>
        </c:ser>
        <c:dLbls>
          <c:showLegendKey val="0"/>
          <c:showVal val="0"/>
          <c:showCatName val="0"/>
          <c:showSerName val="0"/>
          <c:showPercent val="0"/>
          <c:showBubbleSize val="0"/>
        </c:dLbls>
        <c:marker val="1"/>
        <c:smooth val="0"/>
        <c:axId val="818474144"/>
        <c:axId val="818479240"/>
      </c:lineChart>
      <c:catAx>
        <c:axId val="81847414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9240"/>
        <c:crosses val="max"/>
        <c:auto val="1"/>
        <c:lblAlgn val="ctr"/>
        <c:lblOffset val="100"/>
        <c:tickLblSkip val="1"/>
        <c:tickMarkSkip val="1"/>
        <c:noMultiLvlLbl val="0"/>
      </c:catAx>
      <c:valAx>
        <c:axId val="818479240"/>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8474144"/>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794204764816905"/>
          <c:h val="0.86398091150045198"/>
        </c:manualLayout>
      </c:layout>
      <c:lineChart>
        <c:grouping val="standard"/>
        <c:varyColors val="0"/>
        <c:ser>
          <c:idx val="0"/>
          <c:order val="0"/>
          <c:tx>
            <c:strRef>
              <c:f>'15C TUI REV'!$E$72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REV'!$F$72:$J$72</c:f>
              <c:numCache>
                <c:formatCode>_("$"* #,##0_);_("$"* \(#,##0\);_("$"* "-"??_);_(@_)</c:formatCode>
                <c:ptCount val="5"/>
                <c:pt idx="0">
                  <c:v>12940.360522009651</c:v>
                </c:pt>
                <c:pt idx="1">
                  <c:v>12627.659823776601</c:v>
                </c:pt>
                <c:pt idx="2">
                  <c:v>12865.251214663251</c:v>
                </c:pt>
                <c:pt idx="3">
                  <c:v>12659.880810810799</c:v>
                </c:pt>
                <c:pt idx="4">
                  <c:v>12732.5713521609</c:v>
                </c:pt>
              </c:numCache>
            </c:numRef>
          </c:val>
          <c:smooth val="0"/>
          <c:extLst>
            <c:ext xmlns:c16="http://schemas.microsoft.com/office/drawing/2014/chart" uri="{C3380CC4-5D6E-409C-BE32-E72D297353CC}">
              <c16:uniqueId val="{00000000-CD5F-4624-B12F-953E12C1BFF6}"/>
            </c:ext>
          </c:extLst>
        </c:ser>
        <c:ser>
          <c:idx val="1"/>
          <c:order val="1"/>
          <c:tx>
            <c:strRef>
              <c:f>'15C TUI REV'!$E$73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REV'!$F$73:$J$73</c:f>
              <c:numCache>
                <c:formatCode>_("$"* #,##0_);_("$"* \(#,##0\);_("$"* "-"??_);_(@_)</c:formatCode>
                <c:ptCount val="5"/>
                <c:pt idx="0">
                  <c:v>12295.37958877975</c:v>
                </c:pt>
                <c:pt idx="1">
                  <c:v>12345.25655814695</c:v>
                </c:pt>
                <c:pt idx="2">
                  <c:v>12262.823582560599</c:v>
                </c:pt>
                <c:pt idx="3">
                  <c:v>12798.501319423951</c:v>
                </c:pt>
                <c:pt idx="4">
                  <c:v>12697.533624096301</c:v>
                </c:pt>
              </c:numCache>
            </c:numRef>
          </c:val>
          <c:smooth val="0"/>
          <c:extLst>
            <c:ext xmlns:c16="http://schemas.microsoft.com/office/drawing/2014/chart" uri="{C3380CC4-5D6E-409C-BE32-E72D297353CC}">
              <c16:uniqueId val="{00000001-CD5F-4624-B12F-953E12C1BFF6}"/>
            </c:ext>
          </c:extLst>
        </c:ser>
        <c:ser>
          <c:idx val="2"/>
          <c:order val="2"/>
          <c:tx>
            <c:strRef>
              <c:f>'15C TUI REV'!$E$74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REV'!$F$74:$J$74</c:f>
              <c:numCache>
                <c:formatCode>_("$"* #,##0_);_("$"* \(#,##0\);_("$"* "-"??_);_(@_)</c:formatCode>
                <c:ptCount val="5"/>
                <c:pt idx="0">
                  <c:v>13678.3939016801</c:v>
                </c:pt>
                <c:pt idx="1">
                  <c:v>13446.5</c:v>
                </c:pt>
                <c:pt idx="2">
                  <c:v>13508.788980716299</c:v>
                </c:pt>
                <c:pt idx="3">
                  <c:v>13147.1929190751</c:v>
                </c:pt>
                <c:pt idx="4">
                  <c:v>12847.103134479299</c:v>
                </c:pt>
              </c:numCache>
            </c:numRef>
          </c:val>
          <c:smooth val="0"/>
          <c:extLst>
            <c:ext xmlns:c16="http://schemas.microsoft.com/office/drawing/2014/chart" uri="{C3380CC4-5D6E-409C-BE32-E72D297353CC}">
              <c16:uniqueId val="{00000002-CD5F-4624-B12F-953E12C1BFF6}"/>
            </c:ext>
          </c:extLst>
        </c:ser>
        <c:ser>
          <c:idx val="3"/>
          <c:order val="3"/>
          <c:tx>
            <c:strRef>
              <c:f>'15C TUI REV'!$E$75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REV'!$F$75:$J$75</c:f>
              <c:numCache>
                <c:formatCode>_("$"* #,##0_);_("$"* \(#,##0\);_("$"* "-"??_);_(@_)</c:formatCode>
                <c:ptCount val="5"/>
                <c:pt idx="0">
                  <c:v>15737.6520656959</c:v>
                </c:pt>
                <c:pt idx="1">
                  <c:v>14544.11606525865</c:v>
                </c:pt>
                <c:pt idx="2">
                  <c:v>13016.11281792505</c:v>
                </c:pt>
                <c:pt idx="3">
                  <c:v>13211.614937722701</c:v>
                </c:pt>
                <c:pt idx="4">
                  <c:v>13579.37929077115</c:v>
                </c:pt>
              </c:numCache>
            </c:numRef>
          </c:val>
          <c:smooth val="0"/>
          <c:extLst>
            <c:ext xmlns:c16="http://schemas.microsoft.com/office/drawing/2014/chart" uri="{C3380CC4-5D6E-409C-BE32-E72D297353CC}">
              <c16:uniqueId val="{00000003-CD5F-4624-B12F-953E12C1BFF6}"/>
            </c:ext>
          </c:extLst>
        </c:ser>
        <c:ser>
          <c:idx val="4"/>
          <c:order val="4"/>
          <c:tx>
            <c:strRef>
              <c:f>'15C TUI REV'!$E$76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REV'!$F$76:$J$76</c:f>
              <c:numCache>
                <c:formatCode>_("$"* #,##0_);_("$"* \(#,##0\);_("$"* "-"??_);_(@_)</c:formatCode>
                <c:ptCount val="5"/>
                <c:pt idx="0">
                  <c:v>11069.702970296999</c:v>
                </c:pt>
                <c:pt idx="1">
                  <c:v>10634.985483871</c:v>
                </c:pt>
                <c:pt idx="2">
                  <c:v>11034.339380196499</c:v>
                </c:pt>
                <c:pt idx="3">
                  <c:v>11131.615384615399</c:v>
                </c:pt>
                <c:pt idx="4">
                  <c:v>11322.1525668836</c:v>
                </c:pt>
              </c:numCache>
            </c:numRef>
          </c:val>
          <c:smooth val="0"/>
          <c:extLst>
            <c:ext xmlns:c16="http://schemas.microsoft.com/office/drawing/2014/chart" uri="{C3380CC4-5D6E-409C-BE32-E72D297353CC}">
              <c16:uniqueId val="{00000004-CD5F-4624-B12F-953E12C1BFF6}"/>
            </c:ext>
          </c:extLst>
        </c:ser>
        <c:ser>
          <c:idx val="5"/>
          <c:order val="5"/>
          <c:tx>
            <c:strRef>
              <c:f>'15C TUI REV'!$E$77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REV'!$F$77:$J$77</c:f>
              <c:numCache>
                <c:formatCode>_("$"* #,##0_);_("$"* \(#,##0\);_("$"* "-"??_);_(@_)</c:formatCode>
                <c:ptCount val="5"/>
                <c:pt idx="0">
                  <c:v>14002.887276573299</c:v>
                </c:pt>
                <c:pt idx="1">
                  <c:v>14342.085788867651</c:v>
                </c:pt>
                <c:pt idx="2">
                  <c:v>14445.6209436061</c:v>
                </c:pt>
                <c:pt idx="3">
                  <c:v>14489.4477898757</c:v>
                </c:pt>
                <c:pt idx="4">
                  <c:v>14402.23761106205</c:v>
                </c:pt>
              </c:numCache>
            </c:numRef>
          </c:val>
          <c:smooth val="0"/>
          <c:extLst>
            <c:ext xmlns:c16="http://schemas.microsoft.com/office/drawing/2014/chart" uri="{C3380CC4-5D6E-409C-BE32-E72D297353CC}">
              <c16:uniqueId val="{00000005-CD5F-4624-B12F-953E12C1BFF6}"/>
            </c:ext>
          </c:extLst>
        </c:ser>
        <c:ser>
          <c:idx val="6"/>
          <c:order val="6"/>
          <c:tx>
            <c:strRef>
              <c:f>'15C TUI REV'!$E$78</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'15C TUI REV'!$F$71:$J$71</c:f>
              <c:strCache>
                <c:ptCount val="5"/>
                <c:pt idx="0">
                  <c:v>2014-2015</c:v>
                </c:pt>
                <c:pt idx="1">
                  <c:v>2015-2016</c:v>
                </c:pt>
                <c:pt idx="2">
                  <c:v>2016-2017</c:v>
                </c:pt>
                <c:pt idx="3">
                  <c:v>2017-2018</c:v>
                </c:pt>
                <c:pt idx="4">
                  <c:v>2018-2019</c:v>
                </c:pt>
              </c:strCache>
            </c:strRef>
          </c:cat>
          <c:val>
            <c:numRef>
              <c:f>'15C TUI REV'!$F$78:$J$78</c:f>
              <c:numCache>
                <c:formatCode>_("$"* #,##0_);_("$"* \(#,##0\);_("$"* "-"??_);_(@_)</c:formatCode>
                <c:ptCount val="5"/>
                <c:pt idx="0">
                  <c:v>13239.9098497496</c:v>
                </c:pt>
                <c:pt idx="1">
                  <c:v>13456.1857485989</c:v>
                </c:pt>
                <c:pt idx="2">
                  <c:v>12861.171900826401</c:v>
                </c:pt>
                <c:pt idx="3">
                  <c:v>12353.5239543726</c:v>
                </c:pt>
                <c:pt idx="4">
                  <c:v>11322.1525668836</c:v>
                </c:pt>
              </c:numCache>
            </c:numRef>
          </c:val>
          <c:smooth val="0"/>
          <c:extLst>
            <c:ext xmlns:c16="http://schemas.microsoft.com/office/drawing/2014/chart" uri="{C3380CC4-5D6E-409C-BE32-E72D297353CC}">
              <c16:uniqueId val="{00000006-CD5F-4624-B12F-953E12C1BFF6}"/>
            </c:ext>
          </c:extLst>
        </c:ser>
        <c:dLbls>
          <c:showLegendKey val="0"/>
          <c:showVal val="0"/>
          <c:showCatName val="0"/>
          <c:showSerName val="0"/>
          <c:showPercent val="0"/>
          <c:showBubbleSize val="0"/>
        </c:dLbls>
        <c:marker val="1"/>
        <c:smooth val="0"/>
        <c:axId val="895600320"/>
        <c:axId val="895603456"/>
      </c:lineChart>
      <c:catAx>
        <c:axId val="895600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895603456"/>
        <c:crosses val="autoZero"/>
        <c:auto val="1"/>
        <c:lblAlgn val="ctr"/>
        <c:lblOffset val="100"/>
        <c:tickLblSkip val="1"/>
        <c:tickMarkSkip val="1"/>
        <c:noMultiLvlLbl val="0"/>
      </c:catAx>
      <c:valAx>
        <c:axId val="895603456"/>
        <c:scaling>
          <c:orientation val="minMax"/>
          <c:min val="9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95600320"/>
        <c:crosses val="autoZero"/>
        <c:crossBetween val="between"/>
      </c:valAx>
      <c:spPr>
        <a:solidFill>
          <a:srgbClr val="C0C0C0"/>
        </a:solidFill>
        <a:ln w="12700">
          <a:solidFill>
            <a:srgbClr val="808080"/>
          </a:solidFill>
          <a:prstDash val="solid"/>
        </a:ln>
      </c:spPr>
    </c:plotArea>
    <c:legend>
      <c:legendPos val="r"/>
      <c:layout>
        <c:manualLayout>
          <c:xMode val="edge"/>
          <c:yMode val="edge"/>
          <c:x val="0.7924533777454611"/>
          <c:y val="2.8542353494838073E-2"/>
          <c:w val="0.19669824911896266"/>
          <c:h val="0.4597357652204275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2608542109353E-2"/>
          <c:y val="8.4577319888156602E-2"/>
          <c:w val="0.76014851455416199"/>
          <c:h val="0.81094724363350201"/>
        </c:manualLayout>
      </c:layout>
      <c:lineChart>
        <c:grouping val="standard"/>
        <c:varyColors val="0"/>
        <c:ser>
          <c:idx val="0"/>
          <c:order val="0"/>
          <c:tx>
            <c:strRef>
              <c:f>'16R DISCOUNT RATE'!$E$36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RATE'!$F$36:$J$36</c:f>
              <c:numCache>
                <c:formatCode>0.0%</c:formatCode>
                <c:ptCount val="5"/>
                <c:pt idx="0">
                  <c:v>0.35204209116312052</c:v>
                </c:pt>
                <c:pt idx="1">
                  <c:v>0.36067255036894252</c:v>
                </c:pt>
                <c:pt idx="2">
                  <c:v>0.36474444728750854</c:v>
                </c:pt>
                <c:pt idx="3">
                  <c:v>0.36927770164664053</c:v>
                </c:pt>
                <c:pt idx="4">
                  <c:v>0.378322994955678</c:v>
                </c:pt>
              </c:numCache>
            </c:numRef>
          </c:val>
          <c:smooth val="0"/>
          <c:extLst>
            <c:ext xmlns:c16="http://schemas.microsoft.com/office/drawing/2014/chart" uri="{C3380CC4-5D6E-409C-BE32-E72D297353CC}">
              <c16:uniqueId val="{00000000-1899-4CB7-A893-33B22575F111}"/>
            </c:ext>
          </c:extLst>
        </c:ser>
        <c:ser>
          <c:idx val="1"/>
          <c:order val="1"/>
          <c:tx>
            <c:strRef>
              <c:f>'16R DISCOUNT RATE'!$E$37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RATE'!$F$37:$J$37</c:f>
              <c:numCache>
                <c:formatCode>0.0%</c:formatCode>
                <c:ptCount val="5"/>
                <c:pt idx="0">
                  <c:v>0.38242417952133301</c:v>
                </c:pt>
                <c:pt idx="1">
                  <c:v>0.38923987264906401</c:v>
                </c:pt>
                <c:pt idx="2">
                  <c:v>0.40256412714958101</c:v>
                </c:pt>
                <c:pt idx="3">
                  <c:v>0.41996995653911401</c:v>
                </c:pt>
                <c:pt idx="4">
                  <c:v>0.42736532739453498</c:v>
                </c:pt>
              </c:numCache>
            </c:numRef>
          </c:val>
          <c:smooth val="0"/>
          <c:extLst>
            <c:ext xmlns:c16="http://schemas.microsoft.com/office/drawing/2014/chart" uri="{C3380CC4-5D6E-409C-BE32-E72D297353CC}">
              <c16:uniqueId val="{00000001-1899-4CB7-A893-33B22575F111}"/>
            </c:ext>
          </c:extLst>
        </c:ser>
        <c:ser>
          <c:idx val="2"/>
          <c:order val="2"/>
          <c:tx>
            <c:strRef>
              <c:f>'16R DISCOUNT RATE'!$E$38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RATE'!$F$38:$J$38</c:f>
              <c:numCache>
                <c:formatCode>0.0%</c:formatCode>
                <c:ptCount val="5"/>
                <c:pt idx="0">
                  <c:v>0.42708278528429899</c:v>
                </c:pt>
                <c:pt idx="1">
                  <c:v>0.43867962666702054</c:v>
                </c:pt>
                <c:pt idx="2">
                  <c:v>0.45680532971981952</c:v>
                </c:pt>
                <c:pt idx="3">
                  <c:v>0.45948803318145948</c:v>
                </c:pt>
                <c:pt idx="4">
                  <c:v>0.4656697114054365</c:v>
                </c:pt>
              </c:numCache>
            </c:numRef>
          </c:val>
          <c:smooth val="0"/>
          <c:extLst>
            <c:ext xmlns:c16="http://schemas.microsoft.com/office/drawing/2014/chart" uri="{C3380CC4-5D6E-409C-BE32-E72D297353CC}">
              <c16:uniqueId val="{00000002-1899-4CB7-A893-33B22575F111}"/>
            </c:ext>
          </c:extLst>
        </c:ser>
        <c:ser>
          <c:idx val="3"/>
          <c:order val="3"/>
          <c:tx>
            <c:strRef>
              <c:f>'16R DISCOUNT RATE'!$E$39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RATE'!$F$39:$J$39</c:f>
              <c:numCache>
                <c:formatCode>0.0%</c:formatCode>
                <c:ptCount val="5"/>
                <c:pt idx="0">
                  <c:v>0.38249978460475798</c:v>
                </c:pt>
                <c:pt idx="1">
                  <c:v>0.39319169147293248</c:v>
                </c:pt>
                <c:pt idx="2">
                  <c:v>0.407732290372255</c:v>
                </c:pt>
                <c:pt idx="3">
                  <c:v>0.42468143579611251</c:v>
                </c:pt>
                <c:pt idx="4">
                  <c:v>0.43793965595707895</c:v>
                </c:pt>
              </c:numCache>
            </c:numRef>
          </c:val>
          <c:smooth val="0"/>
          <c:extLst>
            <c:ext xmlns:c16="http://schemas.microsoft.com/office/drawing/2014/chart" uri="{C3380CC4-5D6E-409C-BE32-E72D297353CC}">
              <c16:uniqueId val="{00000003-1899-4CB7-A893-33B22575F111}"/>
            </c:ext>
          </c:extLst>
        </c:ser>
        <c:ser>
          <c:idx val="4"/>
          <c:order val="4"/>
          <c:tx>
            <c:strRef>
              <c:f>'16R DISCOUNT RATE'!$E$40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RATE'!$F$40:$J$40</c:f>
              <c:numCache>
                <c:formatCode>0.0%</c:formatCode>
                <c:ptCount val="5"/>
                <c:pt idx="0">
                  <c:v>0.403866792068518</c:v>
                </c:pt>
                <c:pt idx="1">
                  <c:v>0.41164096872769901</c:v>
                </c:pt>
                <c:pt idx="2">
                  <c:v>0.41924135299954202</c:v>
                </c:pt>
                <c:pt idx="3">
                  <c:v>0.44131669517840399</c:v>
                </c:pt>
                <c:pt idx="4">
                  <c:v>0.44611525108359201</c:v>
                </c:pt>
              </c:numCache>
            </c:numRef>
          </c:val>
          <c:smooth val="0"/>
          <c:extLst>
            <c:ext xmlns:c16="http://schemas.microsoft.com/office/drawing/2014/chart" uri="{C3380CC4-5D6E-409C-BE32-E72D297353CC}">
              <c16:uniqueId val="{00000004-1899-4CB7-A893-33B22575F111}"/>
            </c:ext>
          </c:extLst>
        </c:ser>
        <c:ser>
          <c:idx val="5"/>
          <c:order val="5"/>
          <c:tx>
            <c:strRef>
              <c:f>'16R DISCOUNT RATE'!$E$41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RATE'!$F$41:$J$41</c:f>
              <c:numCache>
                <c:formatCode>0.0%</c:formatCode>
                <c:ptCount val="5"/>
                <c:pt idx="0">
                  <c:v>0.37286465490100301</c:v>
                </c:pt>
                <c:pt idx="1">
                  <c:v>0.38151841304380452</c:v>
                </c:pt>
                <c:pt idx="2">
                  <c:v>0.40130889848897799</c:v>
                </c:pt>
                <c:pt idx="3">
                  <c:v>0.41833687061283753</c:v>
                </c:pt>
                <c:pt idx="4">
                  <c:v>0.42828267803319953</c:v>
                </c:pt>
              </c:numCache>
            </c:numRef>
          </c:val>
          <c:smooth val="0"/>
          <c:extLst>
            <c:ext xmlns:c16="http://schemas.microsoft.com/office/drawing/2014/chart" uri="{C3380CC4-5D6E-409C-BE32-E72D297353CC}">
              <c16:uniqueId val="{00000005-1899-4CB7-A893-33B22575F111}"/>
            </c:ext>
          </c:extLst>
        </c:ser>
        <c:ser>
          <c:idx val="6"/>
          <c:order val="6"/>
          <c:tx>
            <c:strRef>
              <c:f>'16R DISCOUNT RATE'!$E$42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'16R DISCOUNT RATE'!$F$35:$J$35</c:f>
              <c:strCache>
                <c:ptCount val="5"/>
                <c:pt idx="0">
                  <c:v>2014-2015</c:v>
                </c:pt>
                <c:pt idx="1">
                  <c:v>2015-2016</c:v>
                </c:pt>
                <c:pt idx="2">
                  <c:v>2016-2017</c:v>
                </c:pt>
                <c:pt idx="3">
                  <c:v>2017-2018</c:v>
                </c:pt>
                <c:pt idx="4">
                  <c:v>2018-2019</c:v>
                </c:pt>
              </c:strCache>
            </c:strRef>
          </c:cat>
          <c:val>
            <c:numRef>
              <c:f>'16R DISCOUNT RATE'!$F$42:$J$42</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6-1899-4CB7-A893-33B22575F111}"/>
            </c:ext>
          </c:extLst>
        </c:ser>
        <c:dLbls>
          <c:showLegendKey val="0"/>
          <c:showVal val="0"/>
          <c:showCatName val="0"/>
          <c:showSerName val="0"/>
          <c:showPercent val="0"/>
          <c:showBubbleSize val="0"/>
        </c:dLbls>
        <c:marker val="1"/>
        <c:smooth val="0"/>
        <c:axId val="895603064"/>
        <c:axId val="792208272"/>
      </c:lineChart>
      <c:catAx>
        <c:axId val="895603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2208272"/>
        <c:crossesAt val="0"/>
        <c:auto val="1"/>
        <c:lblAlgn val="ctr"/>
        <c:lblOffset val="100"/>
        <c:tickLblSkip val="1"/>
        <c:tickMarkSkip val="1"/>
        <c:noMultiLvlLbl val="0"/>
      </c:catAx>
      <c:valAx>
        <c:axId val="792208272"/>
        <c:scaling>
          <c:orientation val="minMax"/>
          <c:max val="0.48000000000000004"/>
          <c:min val="0.3400000000000000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603064"/>
        <c:crosses val="autoZero"/>
        <c:crossBetween val="between"/>
      </c:valAx>
      <c:spPr>
        <a:solidFill>
          <a:srgbClr val="C0C0C0"/>
        </a:solidFill>
        <a:ln w="3175">
          <a:solidFill>
            <a:srgbClr val="808080"/>
          </a:solidFill>
          <a:prstDash val="solid"/>
        </a:ln>
      </c:spPr>
    </c:plotArea>
    <c:legend>
      <c:legendPos val="r"/>
      <c:layout>
        <c:manualLayout>
          <c:xMode val="edge"/>
          <c:yMode val="edge"/>
          <c:x val="0.795358754217243"/>
          <c:y val="2.1582809629361616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80788177339899E-2"/>
          <c:y val="8.5000103759892295E-2"/>
          <c:w val="0.75738916256157596"/>
          <c:h val="0.82750101013306898"/>
        </c:manualLayout>
      </c:layout>
      <c:lineChart>
        <c:grouping val="standard"/>
        <c:varyColors val="0"/>
        <c:ser>
          <c:idx val="0"/>
          <c:order val="0"/>
          <c:tx>
            <c:strRef>
              <c:f>'16R DISCOUNT RATE'!$E$71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'16R DISCOUNT RATE'!$F$70:$J$70</c:f>
              <c:strCache>
                <c:ptCount val="5"/>
                <c:pt idx="0">
                  <c:v>2014-2015</c:v>
                </c:pt>
                <c:pt idx="1">
                  <c:v>2015-2016</c:v>
                </c:pt>
                <c:pt idx="2">
                  <c:v>2016-2017</c:v>
                </c:pt>
                <c:pt idx="3">
                  <c:v>2017-2018</c:v>
                </c:pt>
                <c:pt idx="4">
                  <c:v>2018-2019</c:v>
                </c:pt>
              </c:strCache>
            </c:strRef>
          </c:cat>
          <c:val>
            <c:numRef>
              <c:f>'16R DISCOUNT RATE'!$F$71:$J$71</c:f>
              <c:numCache>
                <c:formatCode>0.0%</c:formatCode>
                <c:ptCount val="5"/>
                <c:pt idx="0">
                  <c:v>0.48515242950904447</c:v>
                </c:pt>
                <c:pt idx="1">
                  <c:v>0.48577374535875623</c:v>
                </c:pt>
                <c:pt idx="2">
                  <c:v>0.49717637673049403</c:v>
                </c:pt>
                <c:pt idx="3">
                  <c:v>0.51007720361357345</c:v>
                </c:pt>
                <c:pt idx="4">
                  <c:v>0.52406219619654026</c:v>
                </c:pt>
              </c:numCache>
            </c:numRef>
          </c:val>
          <c:smooth val="0"/>
          <c:extLst>
            <c:ext xmlns:c16="http://schemas.microsoft.com/office/drawing/2014/chart" uri="{C3380CC4-5D6E-409C-BE32-E72D297353CC}">
              <c16:uniqueId val="{00000000-116C-4EF4-A8B2-1E3AE03B21DA}"/>
            </c:ext>
          </c:extLst>
        </c:ser>
        <c:ser>
          <c:idx val="1"/>
          <c:order val="1"/>
          <c:tx>
            <c:strRef>
              <c:f>'16R DISCOUNT RATE'!$E$72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'16R DISCOUNT RATE'!$F$70:$J$70</c:f>
              <c:strCache>
                <c:ptCount val="5"/>
                <c:pt idx="0">
                  <c:v>2014-2015</c:v>
                </c:pt>
                <c:pt idx="1">
                  <c:v>2015-2016</c:v>
                </c:pt>
                <c:pt idx="2">
                  <c:v>2016-2017</c:v>
                </c:pt>
                <c:pt idx="3">
                  <c:v>2017-2018</c:v>
                </c:pt>
                <c:pt idx="4">
                  <c:v>2018-2019</c:v>
                </c:pt>
              </c:strCache>
            </c:strRef>
          </c:cat>
          <c:val>
            <c:numRef>
              <c:f>'16R DISCOUNT RATE'!$F$72:$J$72</c:f>
              <c:numCache>
                <c:formatCode>0.0%</c:formatCode>
                <c:ptCount val="5"/>
                <c:pt idx="0">
                  <c:v>0.37286465490100301</c:v>
                </c:pt>
                <c:pt idx="1">
                  <c:v>0.38151841304380452</c:v>
                </c:pt>
                <c:pt idx="2">
                  <c:v>0.40130889848897799</c:v>
                </c:pt>
                <c:pt idx="3">
                  <c:v>0.41833687061283753</c:v>
                </c:pt>
                <c:pt idx="4">
                  <c:v>0.42828267803319953</c:v>
                </c:pt>
              </c:numCache>
            </c:numRef>
          </c:val>
          <c:smooth val="0"/>
          <c:extLst>
            <c:ext xmlns:c16="http://schemas.microsoft.com/office/drawing/2014/chart" uri="{C3380CC4-5D6E-409C-BE32-E72D297353CC}">
              <c16:uniqueId val="{00000001-116C-4EF4-A8B2-1E3AE03B21DA}"/>
            </c:ext>
          </c:extLst>
        </c:ser>
        <c:ser>
          <c:idx val="2"/>
          <c:order val="2"/>
          <c:tx>
            <c:strRef>
              <c:f>'16R DISCOUNT RATE'!$E$73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'16R DISCOUNT RATE'!$F$70:$J$70</c:f>
              <c:strCache>
                <c:ptCount val="5"/>
                <c:pt idx="0">
                  <c:v>2014-2015</c:v>
                </c:pt>
                <c:pt idx="1">
                  <c:v>2015-2016</c:v>
                </c:pt>
                <c:pt idx="2">
                  <c:v>2016-2017</c:v>
                </c:pt>
                <c:pt idx="3">
                  <c:v>2017-2018</c:v>
                </c:pt>
                <c:pt idx="4">
                  <c:v>2018-2019</c:v>
                </c:pt>
              </c:strCache>
            </c:strRef>
          </c:cat>
          <c:val>
            <c:numRef>
              <c:f>'16R DISCOUNT RATE'!$F$73:$J$73</c:f>
              <c:numCache>
                <c:formatCode>0.0%</c:formatCode>
                <c:ptCount val="5"/>
                <c:pt idx="0">
                  <c:v>0.25922130319343922</c:v>
                </c:pt>
                <c:pt idx="1">
                  <c:v>0.26664691488346526</c:v>
                </c:pt>
                <c:pt idx="2">
                  <c:v>0.29417904755999325</c:v>
                </c:pt>
                <c:pt idx="3">
                  <c:v>0.30412366386077722</c:v>
                </c:pt>
                <c:pt idx="4">
                  <c:v>0.31029705158750276</c:v>
                </c:pt>
              </c:numCache>
            </c:numRef>
          </c:val>
          <c:smooth val="0"/>
          <c:extLst>
            <c:ext xmlns:c16="http://schemas.microsoft.com/office/drawing/2014/chart" uri="{C3380CC4-5D6E-409C-BE32-E72D297353CC}">
              <c16:uniqueId val="{00000002-116C-4EF4-A8B2-1E3AE03B21DA}"/>
            </c:ext>
          </c:extLst>
        </c:ser>
        <c:ser>
          <c:idx val="3"/>
          <c:order val="3"/>
          <c:tx>
            <c:strRef>
              <c:f>'16R DISCOUNT RATE'!$E$74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'16R DISCOUNT RATE'!$F$70:$J$70</c:f>
              <c:strCache>
                <c:ptCount val="5"/>
                <c:pt idx="0">
                  <c:v>2014-2015</c:v>
                </c:pt>
                <c:pt idx="1">
                  <c:v>2015-2016</c:v>
                </c:pt>
                <c:pt idx="2">
                  <c:v>2016-2017</c:v>
                </c:pt>
                <c:pt idx="3">
                  <c:v>2017-2018</c:v>
                </c:pt>
                <c:pt idx="4">
                  <c:v>2018-2019</c:v>
                </c:pt>
              </c:strCache>
            </c:strRef>
          </c:cat>
          <c:val>
            <c:numRef>
              <c:f>'16R DISCOUNT RATE'!$F$74:$J$74</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3-116C-4EF4-A8B2-1E3AE03B21DA}"/>
            </c:ext>
          </c:extLst>
        </c:ser>
        <c:ser>
          <c:idx val="4"/>
          <c:order val="4"/>
          <c:tx>
            <c:strRef>
              <c:f>'16R DISCOUNT RATE'!$E$75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'16R DISCOUNT RATE'!$F$70:$J$70</c:f>
              <c:strCache>
                <c:ptCount val="5"/>
                <c:pt idx="0">
                  <c:v>2014-2015</c:v>
                </c:pt>
                <c:pt idx="1">
                  <c:v>2015-2016</c:v>
                </c:pt>
                <c:pt idx="2">
                  <c:v>2016-2017</c:v>
                </c:pt>
                <c:pt idx="3">
                  <c:v>2017-2018</c:v>
                </c:pt>
                <c:pt idx="4">
                  <c:v>2018-2019</c:v>
                </c:pt>
              </c:strCache>
            </c:strRef>
          </c:cat>
          <c:val>
            <c:numRef>
              <c:f>'16R DISCOUNT RATE'!$F$75:$J$75</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4-116C-4EF4-A8B2-1E3AE03B21DA}"/>
            </c:ext>
          </c:extLst>
        </c:ser>
        <c:dLbls>
          <c:showLegendKey val="0"/>
          <c:showVal val="0"/>
          <c:showCatName val="0"/>
          <c:showSerName val="0"/>
          <c:showPercent val="0"/>
          <c:showBubbleSize val="0"/>
        </c:dLbls>
        <c:marker val="1"/>
        <c:smooth val="0"/>
        <c:axId val="792209056"/>
        <c:axId val="792203568"/>
      </c:lineChart>
      <c:catAx>
        <c:axId val="79220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92203568"/>
        <c:crossesAt val="-0.1"/>
        <c:auto val="1"/>
        <c:lblAlgn val="ctr"/>
        <c:lblOffset val="100"/>
        <c:tickLblSkip val="1"/>
        <c:tickMarkSkip val="1"/>
        <c:noMultiLvlLbl val="0"/>
      </c:catAx>
      <c:valAx>
        <c:axId val="792203568"/>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09056"/>
        <c:crosses val="autoZero"/>
        <c:crossBetween val="between"/>
      </c:valAx>
      <c:spPr>
        <a:solidFill>
          <a:srgbClr val="C0C0C0"/>
        </a:solidFill>
        <a:ln w="12700">
          <a:solidFill>
            <a:srgbClr val="808080"/>
          </a:solidFill>
          <a:prstDash val="solid"/>
        </a:ln>
      </c:spPr>
    </c:plotArea>
    <c:legend>
      <c:legendPos val="r"/>
      <c:layout>
        <c:manualLayout>
          <c:xMode val="edge"/>
          <c:yMode val="edge"/>
          <c:x val="0.79222093962041651"/>
          <c:y val="2.5906775077075186E-2"/>
          <c:w val="0.19781804300701419"/>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23311409472204E-2"/>
          <c:y val="5.27638190954774E-2"/>
          <c:w val="0.746634473154974"/>
          <c:h val="0.861809045226131"/>
        </c:manualLayout>
      </c:layout>
      <c:lineChart>
        <c:grouping val="standard"/>
        <c:varyColors val="0"/>
        <c:ser>
          <c:idx val="0"/>
          <c:order val="0"/>
          <c:tx>
            <c:strRef>
              <c:f>'16F DISCOUNT RATE'!$E$71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RATE'!$F$71:$J$71</c:f>
              <c:numCache>
                <c:formatCode>0.0%</c:formatCode>
                <c:ptCount val="5"/>
                <c:pt idx="0">
                  <c:v>0.43978351192215204</c:v>
                </c:pt>
                <c:pt idx="1">
                  <c:v>0.43959323535629602</c:v>
                </c:pt>
                <c:pt idx="2">
                  <c:v>0.43693834932398201</c:v>
                </c:pt>
                <c:pt idx="3">
                  <c:v>0.48245482503575349</c:v>
                </c:pt>
                <c:pt idx="4">
                  <c:v>0.49761609281175401</c:v>
                </c:pt>
              </c:numCache>
            </c:numRef>
          </c:val>
          <c:smooth val="0"/>
          <c:extLst>
            <c:ext xmlns:c16="http://schemas.microsoft.com/office/drawing/2014/chart" uri="{C3380CC4-5D6E-409C-BE32-E72D297353CC}">
              <c16:uniqueId val="{00000000-6E3F-4AEC-87B6-D3FD2B203114}"/>
            </c:ext>
          </c:extLst>
        </c:ser>
        <c:ser>
          <c:idx val="1"/>
          <c:order val="1"/>
          <c:tx>
            <c:strRef>
              <c:f>'16F DISCOUNT RATE'!$E$72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RATE'!$F$72:$J$72</c:f>
              <c:numCache>
                <c:formatCode>0.0%</c:formatCode>
                <c:ptCount val="5"/>
                <c:pt idx="0">
                  <c:v>0.40125309030935702</c:v>
                </c:pt>
                <c:pt idx="1">
                  <c:v>0.42113236980433999</c:v>
                </c:pt>
                <c:pt idx="2">
                  <c:v>0.42989089134060698</c:v>
                </c:pt>
                <c:pt idx="3">
                  <c:v>0.44105605193442698</c:v>
                </c:pt>
                <c:pt idx="4">
                  <c:v>0.45088819304731098</c:v>
                </c:pt>
              </c:numCache>
            </c:numRef>
          </c:val>
          <c:smooth val="0"/>
          <c:extLst>
            <c:ext xmlns:c16="http://schemas.microsoft.com/office/drawing/2014/chart" uri="{C3380CC4-5D6E-409C-BE32-E72D297353CC}">
              <c16:uniqueId val="{00000001-6E3F-4AEC-87B6-D3FD2B203114}"/>
            </c:ext>
          </c:extLst>
        </c:ser>
        <c:ser>
          <c:idx val="2"/>
          <c:order val="2"/>
          <c:tx>
            <c:strRef>
              <c:f>'16F DISCOUNT RATE'!$E$73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RATE'!$F$73:$J$73</c:f>
              <c:numCache>
                <c:formatCode>0.0%</c:formatCode>
                <c:ptCount val="5"/>
                <c:pt idx="0">
                  <c:v>0.29092736822007598</c:v>
                </c:pt>
                <c:pt idx="1">
                  <c:v>0.305002405925414</c:v>
                </c:pt>
                <c:pt idx="2">
                  <c:v>0.31862385770006402</c:v>
                </c:pt>
                <c:pt idx="3">
                  <c:v>0.39960387554813498</c:v>
                </c:pt>
                <c:pt idx="4">
                  <c:v>0.34614691469368197</c:v>
                </c:pt>
              </c:numCache>
            </c:numRef>
          </c:val>
          <c:smooth val="0"/>
          <c:extLst>
            <c:ext xmlns:c16="http://schemas.microsoft.com/office/drawing/2014/chart" uri="{C3380CC4-5D6E-409C-BE32-E72D297353CC}">
              <c16:uniqueId val="{00000002-6E3F-4AEC-87B6-D3FD2B203114}"/>
            </c:ext>
          </c:extLst>
        </c:ser>
        <c:ser>
          <c:idx val="3"/>
          <c:order val="3"/>
          <c:tx>
            <c:strRef>
              <c:f>'16F DISCOUNT RATE'!$E$74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RATE'!$F$74:$J$74</c:f>
              <c:numCache>
                <c:formatCode>0.0%</c:formatCode>
                <c:ptCount val="5"/>
                <c:pt idx="0">
                  <c:v>0.29776235234252602</c:v>
                </c:pt>
                <c:pt idx="1">
                  <c:v>0.32938128292879498</c:v>
                </c:pt>
                <c:pt idx="2">
                  <c:v>0.366695688966377</c:v>
                </c:pt>
                <c:pt idx="3">
                  <c:v>0.30067414716435797</c:v>
                </c:pt>
                <c:pt idx="4">
                  <c:v>0.373712564639894</c:v>
                </c:pt>
              </c:numCache>
            </c:numRef>
          </c:val>
          <c:smooth val="0"/>
          <c:extLst>
            <c:ext xmlns:c16="http://schemas.microsoft.com/office/drawing/2014/chart" uri="{C3380CC4-5D6E-409C-BE32-E72D297353CC}">
              <c16:uniqueId val="{00000003-6E3F-4AEC-87B6-D3FD2B203114}"/>
            </c:ext>
          </c:extLst>
        </c:ser>
        <c:ser>
          <c:idx val="4"/>
          <c:order val="4"/>
          <c:tx>
            <c:strRef>
              <c:f>'16F DISCOUNT RATE'!$E$75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RATE'!$F$75:$J$75</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4-6E3F-4AEC-87B6-D3FD2B203114}"/>
            </c:ext>
          </c:extLst>
        </c:ser>
        <c:ser>
          <c:idx val="5"/>
          <c:order val="5"/>
          <c:tx>
            <c:strRef>
              <c:f>'16F DISCOUNT RATE'!$E$76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'16F DISCOUNT RATE'!$F$70:$J$70</c:f>
              <c:strCache>
                <c:ptCount val="5"/>
                <c:pt idx="0">
                  <c:v>2014-2015</c:v>
                </c:pt>
                <c:pt idx="1">
                  <c:v>2015-2016</c:v>
                </c:pt>
                <c:pt idx="2">
                  <c:v>2016-2017</c:v>
                </c:pt>
                <c:pt idx="3">
                  <c:v>2017-2018</c:v>
                </c:pt>
                <c:pt idx="4">
                  <c:v>2018-2019</c:v>
                </c:pt>
              </c:strCache>
            </c:strRef>
          </c:cat>
          <c:val>
            <c:numRef>
              <c:f>'16F DISCOUNT RATE'!$F$76:$J$76</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5-6E3F-4AEC-87B6-D3FD2B203114}"/>
            </c:ext>
          </c:extLst>
        </c:ser>
        <c:dLbls>
          <c:showLegendKey val="0"/>
          <c:showVal val="0"/>
          <c:showCatName val="0"/>
          <c:showSerName val="0"/>
          <c:showPercent val="0"/>
          <c:showBubbleSize val="0"/>
        </c:dLbls>
        <c:marker val="1"/>
        <c:smooth val="0"/>
        <c:axId val="792209448"/>
        <c:axId val="792204352"/>
      </c:lineChart>
      <c:catAx>
        <c:axId val="79220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04352"/>
        <c:crossesAt val="-0.1"/>
        <c:auto val="1"/>
        <c:lblAlgn val="ctr"/>
        <c:lblOffset val="100"/>
        <c:tickLblSkip val="1"/>
        <c:tickMarkSkip val="1"/>
        <c:noMultiLvlLbl val="0"/>
      </c:catAx>
      <c:valAx>
        <c:axId val="792204352"/>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09448"/>
        <c:crosses val="autoZero"/>
        <c:crossBetween val="between"/>
      </c:valAx>
      <c:spPr>
        <a:solidFill>
          <a:srgbClr val="C0C0C0"/>
        </a:solidFill>
        <a:ln w="12700">
          <a:solidFill>
            <a:srgbClr val="808080"/>
          </a:solidFill>
          <a:prstDash val="solid"/>
        </a:ln>
      </c:spPr>
    </c:plotArea>
    <c:legend>
      <c:legendPos val="r"/>
      <c:layout>
        <c:manualLayout>
          <c:xMode val="edge"/>
          <c:yMode val="edge"/>
          <c:x val="0.79622696525853465"/>
          <c:y val="2.9501591884876634E-2"/>
          <c:w val="0.19481145536242586"/>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32515337423295E-2"/>
          <c:y val="5.2238932872096702E-2"/>
          <c:w val="0.74233128834355799"/>
          <c:h val="0.86318617650559804"/>
        </c:manualLayout>
      </c:layout>
      <c:lineChart>
        <c:grouping val="standard"/>
        <c:varyColors val="0"/>
        <c:ser>
          <c:idx val="0"/>
          <c:order val="0"/>
          <c:tx>
            <c:strRef>
              <c:f>'16F DISCOUNT RATE'!$E$36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RATE'!$F$36:$J$36</c:f>
              <c:numCache>
                <c:formatCode>0.0%</c:formatCode>
                <c:ptCount val="5"/>
                <c:pt idx="0">
                  <c:v>0.41519469466886599</c:v>
                </c:pt>
                <c:pt idx="1">
                  <c:v>0.43334802565696001</c:v>
                </c:pt>
                <c:pt idx="2">
                  <c:v>0.43929472992406499</c:v>
                </c:pt>
                <c:pt idx="3">
                  <c:v>0.46811772296984</c:v>
                </c:pt>
                <c:pt idx="4">
                  <c:v>0.47431279151886802</c:v>
                </c:pt>
              </c:numCache>
            </c:numRef>
          </c:val>
          <c:smooth val="0"/>
          <c:extLst>
            <c:ext xmlns:c16="http://schemas.microsoft.com/office/drawing/2014/chart" uri="{C3380CC4-5D6E-409C-BE32-E72D297353CC}">
              <c16:uniqueId val="{00000000-F0B3-4509-9AA2-7CE762CD556E}"/>
            </c:ext>
          </c:extLst>
        </c:ser>
        <c:ser>
          <c:idx val="1"/>
          <c:order val="1"/>
          <c:tx>
            <c:strRef>
              <c:f>'16F DISCOUNT RATE'!$E$37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RATE'!$F$37:$J$37</c:f>
              <c:numCache>
                <c:formatCode>0.0%</c:formatCode>
                <c:ptCount val="5"/>
                <c:pt idx="0">
                  <c:v>0.40661114092224898</c:v>
                </c:pt>
                <c:pt idx="1">
                  <c:v>0.41585798426491599</c:v>
                </c:pt>
                <c:pt idx="2">
                  <c:v>0.423042681605378</c:v>
                </c:pt>
                <c:pt idx="3">
                  <c:v>0.43378110737966102</c:v>
                </c:pt>
                <c:pt idx="4">
                  <c:v>0.44633161532042898</c:v>
                </c:pt>
              </c:numCache>
            </c:numRef>
          </c:val>
          <c:smooth val="0"/>
          <c:extLst>
            <c:ext xmlns:c16="http://schemas.microsoft.com/office/drawing/2014/chart" uri="{C3380CC4-5D6E-409C-BE32-E72D297353CC}">
              <c16:uniqueId val="{00000001-F0B3-4509-9AA2-7CE762CD556E}"/>
            </c:ext>
          </c:extLst>
        </c:ser>
        <c:ser>
          <c:idx val="2"/>
          <c:order val="2"/>
          <c:tx>
            <c:strRef>
              <c:f>'16F DISCOUNT RATE'!$E$38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RATE'!$F$38:$J$38</c:f>
              <c:numCache>
                <c:formatCode>0.0%</c:formatCode>
                <c:ptCount val="5"/>
                <c:pt idx="0">
                  <c:v>0.38242417952133301</c:v>
                </c:pt>
                <c:pt idx="1">
                  <c:v>0.39189090102052798</c:v>
                </c:pt>
                <c:pt idx="2">
                  <c:v>0.39739662697373701</c:v>
                </c:pt>
                <c:pt idx="3">
                  <c:v>0.42002050065166602</c:v>
                </c:pt>
                <c:pt idx="4">
                  <c:v>0.42891912416889599</c:v>
                </c:pt>
              </c:numCache>
            </c:numRef>
          </c:val>
          <c:smooth val="0"/>
          <c:extLst>
            <c:ext xmlns:c16="http://schemas.microsoft.com/office/drawing/2014/chart" uri="{C3380CC4-5D6E-409C-BE32-E72D297353CC}">
              <c16:uniqueId val="{00000002-F0B3-4509-9AA2-7CE762CD556E}"/>
            </c:ext>
          </c:extLst>
        </c:ser>
        <c:ser>
          <c:idx val="3"/>
          <c:order val="3"/>
          <c:tx>
            <c:strRef>
              <c:f>'16F DISCOUNT RATE'!$E$39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RATE'!$F$39:$J$39</c:f>
              <c:numCache>
                <c:formatCode>0.0%</c:formatCode>
                <c:ptCount val="5"/>
                <c:pt idx="0">
                  <c:v>0.36009086874767304</c:v>
                </c:pt>
                <c:pt idx="1">
                  <c:v>0.36833980983079295</c:v>
                </c:pt>
                <c:pt idx="2">
                  <c:v>0.372991750294492</c:v>
                </c:pt>
                <c:pt idx="3">
                  <c:v>0.377524944915683</c:v>
                </c:pt>
                <c:pt idx="4">
                  <c:v>0.38394541415905148</c:v>
                </c:pt>
              </c:numCache>
            </c:numRef>
          </c:val>
          <c:smooth val="0"/>
          <c:extLst>
            <c:ext xmlns:c16="http://schemas.microsoft.com/office/drawing/2014/chart" uri="{C3380CC4-5D6E-409C-BE32-E72D297353CC}">
              <c16:uniqueId val="{00000003-F0B3-4509-9AA2-7CE762CD556E}"/>
            </c:ext>
          </c:extLst>
        </c:ser>
        <c:ser>
          <c:idx val="4"/>
          <c:order val="4"/>
          <c:tx>
            <c:strRef>
              <c:f>'16F DISCOUNT RATE'!$E$40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RATE'!$F$40:$J$40</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4-F0B3-4509-9AA2-7CE762CD556E}"/>
            </c:ext>
          </c:extLst>
        </c:ser>
        <c:ser>
          <c:idx val="5"/>
          <c:order val="5"/>
          <c:tx>
            <c:strRef>
              <c:f>'16F DISCOUNT RATE'!$E$41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'16F DISCOUNT RATE'!$F$35:$J$35</c:f>
              <c:strCache>
                <c:ptCount val="5"/>
                <c:pt idx="0">
                  <c:v>2014-2015</c:v>
                </c:pt>
                <c:pt idx="1">
                  <c:v>2015-2016</c:v>
                </c:pt>
                <c:pt idx="2">
                  <c:v>2016-2017</c:v>
                </c:pt>
                <c:pt idx="3">
                  <c:v>2017-2018</c:v>
                </c:pt>
                <c:pt idx="4">
                  <c:v>2018-2019</c:v>
                </c:pt>
              </c:strCache>
            </c:strRef>
          </c:cat>
          <c:val>
            <c:numRef>
              <c:f>'16F DISCOUNT RATE'!$F$41:$J$41</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5-F0B3-4509-9AA2-7CE762CD556E}"/>
            </c:ext>
          </c:extLst>
        </c:ser>
        <c:dLbls>
          <c:showLegendKey val="0"/>
          <c:showVal val="0"/>
          <c:showCatName val="0"/>
          <c:showSerName val="0"/>
          <c:showPercent val="0"/>
          <c:showBubbleSize val="0"/>
        </c:dLbls>
        <c:marker val="1"/>
        <c:smooth val="0"/>
        <c:axId val="792205528"/>
        <c:axId val="792201608"/>
      </c:lineChart>
      <c:catAx>
        <c:axId val="792205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01608"/>
        <c:crossesAt val="-0.1"/>
        <c:auto val="1"/>
        <c:lblAlgn val="ctr"/>
        <c:lblOffset val="100"/>
        <c:tickLblSkip val="1"/>
        <c:tickMarkSkip val="1"/>
        <c:noMultiLvlLbl val="0"/>
      </c:catAx>
      <c:valAx>
        <c:axId val="792201608"/>
        <c:scaling>
          <c:orientation val="minMax"/>
          <c:min val="0.3400000000000000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05528"/>
        <c:crosses val="autoZero"/>
        <c:crossBetween val="between"/>
      </c:valAx>
      <c:spPr>
        <a:solidFill>
          <a:srgbClr val="C0C0C0"/>
        </a:solidFill>
        <a:ln w="12700">
          <a:solidFill>
            <a:srgbClr val="808080"/>
          </a:solidFill>
          <a:prstDash val="solid"/>
        </a:ln>
      </c:spPr>
    </c:plotArea>
    <c:legend>
      <c:legendPos val="r"/>
      <c:layout>
        <c:manualLayout>
          <c:xMode val="edge"/>
          <c:yMode val="edge"/>
          <c:x val="0.79367364262130147"/>
          <c:y val="3.0181123583694042E-2"/>
          <c:w val="0.19357893722470768"/>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705521472392599E-2"/>
          <c:y val="7.2681882151379801E-2"/>
          <c:w val="0.752147239263804"/>
          <c:h val="0.82706969344673598"/>
        </c:manualLayout>
      </c:layout>
      <c:lineChart>
        <c:grouping val="standard"/>
        <c:varyColors val="0"/>
        <c:ser>
          <c:idx val="0"/>
          <c:order val="0"/>
          <c:tx>
            <c:strRef>
              <c:f>'16S DISCOUNT RATE'!$E$36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RATE'!$F$36:$J$36</c:f>
              <c:numCache>
                <c:formatCode>0.0%</c:formatCode>
                <c:ptCount val="5"/>
                <c:pt idx="0">
                  <c:v>0.329265970999086</c:v>
                </c:pt>
                <c:pt idx="1">
                  <c:v>0.33869898139571353</c:v>
                </c:pt>
                <c:pt idx="2">
                  <c:v>0.34644151626384245</c:v>
                </c:pt>
                <c:pt idx="3">
                  <c:v>0.36279034323082149</c:v>
                </c:pt>
                <c:pt idx="4">
                  <c:v>0.369737697635106</c:v>
                </c:pt>
              </c:numCache>
            </c:numRef>
          </c:val>
          <c:smooth val="0"/>
          <c:extLst>
            <c:ext xmlns:c16="http://schemas.microsoft.com/office/drawing/2014/chart" uri="{C3380CC4-5D6E-409C-BE32-E72D297353CC}">
              <c16:uniqueId val="{00000000-09A9-440A-8B77-9CE6B7E5BE76}"/>
            </c:ext>
          </c:extLst>
        </c:ser>
        <c:ser>
          <c:idx val="1"/>
          <c:order val="1"/>
          <c:tx>
            <c:strRef>
              <c:f>'16S DISCOUNT RATE'!$E$37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RATE'!$F$37:$J$37</c:f>
              <c:numCache>
                <c:formatCode>0.0%</c:formatCode>
                <c:ptCount val="5"/>
                <c:pt idx="0">
                  <c:v>0.39655685184300998</c:v>
                </c:pt>
                <c:pt idx="1">
                  <c:v>0.41536120819264399</c:v>
                </c:pt>
                <c:pt idx="2">
                  <c:v>0.41284386941170903</c:v>
                </c:pt>
                <c:pt idx="3">
                  <c:v>0.4320368060995175</c:v>
                </c:pt>
                <c:pt idx="4">
                  <c:v>0.44589123897257255</c:v>
                </c:pt>
              </c:numCache>
            </c:numRef>
          </c:val>
          <c:smooth val="0"/>
          <c:extLst>
            <c:ext xmlns:c16="http://schemas.microsoft.com/office/drawing/2014/chart" uri="{C3380CC4-5D6E-409C-BE32-E72D297353CC}">
              <c16:uniqueId val="{00000001-09A9-440A-8B77-9CE6B7E5BE76}"/>
            </c:ext>
          </c:extLst>
        </c:ser>
        <c:ser>
          <c:idx val="2"/>
          <c:order val="2"/>
          <c:tx>
            <c:strRef>
              <c:f>'16S DISCOUNT RATE'!$E$38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RATE'!$F$38:$J$38</c:f>
              <c:numCache>
                <c:formatCode>0.0%</c:formatCode>
                <c:ptCount val="5"/>
                <c:pt idx="0">
                  <c:v>0.40878010465626302</c:v>
                </c:pt>
                <c:pt idx="1">
                  <c:v>0.41815281685061301</c:v>
                </c:pt>
                <c:pt idx="2">
                  <c:v>0.43097092224476202</c:v>
                </c:pt>
                <c:pt idx="3">
                  <c:v>0.452181335689543</c:v>
                </c:pt>
                <c:pt idx="4">
                  <c:v>0.460457020873698</c:v>
                </c:pt>
              </c:numCache>
            </c:numRef>
          </c:val>
          <c:smooth val="0"/>
          <c:extLst>
            <c:ext xmlns:c16="http://schemas.microsoft.com/office/drawing/2014/chart" uri="{C3380CC4-5D6E-409C-BE32-E72D297353CC}">
              <c16:uniqueId val="{00000002-09A9-440A-8B77-9CE6B7E5BE76}"/>
            </c:ext>
          </c:extLst>
        </c:ser>
        <c:ser>
          <c:idx val="3"/>
          <c:order val="3"/>
          <c:tx>
            <c:strRef>
              <c:f>'16S DISCOUNT RATE'!$E$39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RATE'!$F$39:$J$39</c:f>
              <c:numCache>
                <c:formatCode>0.0%</c:formatCode>
                <c:ptCount val="5"/>
                <c:pt idx="0">
                  <c:v>0.42388104416954098</c:v>
                </c:pt>
                <c:pt idx="1">
                  <c:v>0.43060629240540998</c:v>
                </c:pt>
                <c:pt idx="2">
                  <c:v>0.43235870687508599</c:v>
                </c:pt>
                <c:pt idx="3">
                  <c:v>0.45940885595474001</c:v>
                </c:pt>
                <c:pt idx="4">
                  <c:v>0.46849246825525798</c:v>
                </c:pt>
              </c:numCache>
            </c:numRef>
          </c:val>
          <c:smooth val="0"/>
          <c:extLst>
            <c:ext xmlns:c16="http://schemas.microsoft.com/office/drawing/2014/chart" uri="{C3380CC4-5D6E-409C-BE32-E72D297353CC}">
              <c16:uniqueId val="{00000003-09A9-440A-8B77-9CE6B7E5BE76}"/>
            </c:ext>
          </c:extLst>
        </c:ser>
        <c:ser>
          <c:idx val="4"/>
          <c:order val="4"/>
          <c:tx>
            <c:strRef>
              <c:f>'16S DISCOUNT RATE'!$E$40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RATE'!$F$40:$J$40</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4-09A9-440A-8B77-9CE6B7E5BE76}"/>
            </c:ext>
          </c:extLst>
        </c:ser>
        <c:ser>
          <c:idx val="5"/>
          <c:order val="5"/>
          <c:tx>
            <c:strRef>
              <c:f>'16S DISCOUNT RATE'!$E$41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'16S DISCOUNT RATE'!$F$35:$J$35</c:f>
              <c:strCache>
                <c:ptCount val="5"/>
                <c:pt idx="0">
                  <c:v>2014-2015</c:v>
                </c:pt>
                <c:pt idx="1">
                  <c:v>2015-2016</c:v>
                </c:pt>
                <c:pt idx="2">
                  <c:v>2016-2017</c:v>
                </c:pt>
                <c:pt idx="3">
                  <c:v>2017-2018</c:v>
                </c:pt>
                <c:pt idx="4">
                  <c:v>2018-2019</c:v>
                </c:pt>
              </c:strCache>
            </c:strRef>
          </c:cat>
          <c:val>
            <c:numRef>
              <c:f>'16S DISCOUNT RATE'!$F$41:$J$41</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5-09A9-440A-8B77-9CE6B7E5BE76}"/>
            </c:ext>
          </c:extLst>
        </c:ser>
        <c:dLbls>
          <c:showLegendKey val="0"/>
          <c:showVal val="0"/>
          <c:showCatName val="0"/>
          <c:showSerName val="0"/>
          <c:showPercent val="0"/>
          <c:showBubbleSize val="0"/>
        </c:dLbls>
        <c:marker val="1"/>
        <c:smooth val="0"/>
        <c:axId val="792210232"/>
        <c:axId val="792202000"/>
      </c:lineChart>
      <c:catAx>
        <c:axId val="792210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02000"/>
        <c:crossesAt val="-0.1"/>
        <c:auto val="1"/>
        <c:lblAlgn val="ctr"/>
        <c:lblOffset val="100"/>
        <c:tickLblSkip val="1"/>
        <c:tickMarkSkip val="1"/>
        <c:noMultiLvlLbl val="0"/>
      </c:catAx>
      <c:valAx>
        <c:axId val="792202000"/>
        <c:scaling>
          <c:orientation val="minMax"/>
          <c:min val="0.32000000000000006"/>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10232"/>
        <c:crosses val="autoZero"/>
        <c:crossBetween val="between"/>
      </c:valAx>
      <c:spPr>
        <a:solidFill>
          <a:srgbClr val="C0C0C0"/>
        </a:solidFill>
        <a:ln w="12700">
          <a:solidFill>
            <a:srgbClr val="808080"/>
          </a:solidFill>
          <a:prstDash val="solid"/>
        </a:ln>
      </c:spPr>
    </c:plotArea>
    <c:legend>
      <c:legendPos val="r"/>
      <c:layout>
        <c:manualLayout>
          <c:xMode val="edge"/>
          <c:yMode val="edge"/>
          <c:x val="0.79404845610697161"/>
          <c:y val="2.8225827291545717E-2"/>
          <c:w val="0.19697692218715479"/>
          <c:h val="0.37096801583174371"/>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2896790500027699E-2"/>
          <c:w val="0.750920245398773"/>
          <c:h val="0.86901870107188295"/>
        </c:manualLayout>
      </c:layout>
      <c:lineChart>
        <c:grouping val="standard"/>
        <c:varyColors val="0"/>
        <c:ser>
          <c:idx val="0"/>
          <c:order val="0"/>
          <c:tx>
            <c:strRef>
              <c:f>'16S DISCOUNT RATE'!$E$71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RATE'!$F$71:$J$71</c:f>
              <c:numCache>
                <c:formatCode>0.0%</c:formatCode>
                <c:ptCount val="5"/>
                <c:pt idx="0">
                  <c:v>0.235183972991137</c:v>
                </c:pt>
                <c:pt idx="1">
                  <c:v>0.24562164076433898</c:v>
                </c:pt>
                <c:pt idx="2">
                  <c:v>0.26452888112498951</c:v>
                </c:pt>
                <c:pt idx="3">
                  <c:v>0.27384154104834346</c:v>
                </c:pt>
                <c:pt idx="4">
                  <c:v>0.28050011543155595</c:v>
                </c:pt>
              </c:numCache>
            </c:numRef>
          </c:val>
          <c:smooth val="0"/>
          <c:extLst>
            <c:ext xmlns:c16="http://schemas.microsoft.com/office/drawing/2014/chart" uri="{C3380CC4-5D6E-409C-BE32-E72D297353CC}">
              <c16:uniqueId val="{00000000-2694-4116-824C-B2BB2D27702C}"/>
            </c:ext>
          </c:extLst>
        </c:ser>
        <c:ser>
          <c:idx val="1"/>
          <c:order val="1"/>
          <c:tx>
            <c:strRef>
              <c:f>'16S DISCOUNT RATE'!$E$72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RATE'!$F$72:$J$72</c:f>
              <c:numCache>
                <c:formatCode>0.0%</c:formatCode>
                <c:ptCount val="5"/>
                <c:pt idx="0">
                  <c:v>0.39051175101978453</c:v>
                </c:pt>
                <c:pt idx="1">
                  <c:v>0.41536120819264399</c:v>
                </c:pt>
                <c:pt idx="2">
                  <c:v>0.43513446238453851</c:v>
                </c:pt>
                <c:pt idx="3">
                  <c:v>0.45576006934928304</c:v>
                </c:pt>
                <c:pt idx="4">
                  <c:v>0.46272800108607903</c:v>
                </c:pt>
              </c:numCache>
            </c:numRef>
          </c:val>
          <c:smooth val="0"/>
          <c:extLst>
            <c:ext xmlns:c16="http://schemas.microsoft.com/office/drawing/2014/chart" uri="{C3380CC4-5D6E-409C-BE32-E72D297353CC}">
              <c16:uniqueId val="{00000001-2694-4116-824C-B2BB2D27702C}"/>
            </c:ext>
          </c:extLst>
        </c:ser>
        <c:ser>
          <c:idx val="2"/>
          <c:order val="2"/>
          <c:tx>
            <c:strRef>
              <c:f>'16S DISCOUNT RATE'!$E$73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RATE'!$F$73:$J$73</c:f>
              <c:numCache>
                <c:formatCode>0.0%</c:formatCode>
                <c:ptCount val="5"/>
                <c:pt idx="0">
                  <c:v>0.39688602384221805</c:v>
                </c:pt>
                <c:pt idx="1">
                  <c:v>0.39675207975865551</c:v>
                </c:pt>
                <c:pt idx="2">
                  <c:v>0.40821532234633695</c:v>
                </c:pt>
                <c:pt idx="3">
                  <c:v>0.42394191531140246</c:v>
                </c:pt>
                <c:pt idx="4">
                  <c:v>0.43608210098095646</c:v>
                </c:pt>
              </c:numCache>
            </c:numRef>
          </c:val>
          <c:smooth val="0"/>
          <c:extLst>
            <c:ext xmlns:c16="http://schemas.microsoft.com/office/drawing/2014/chart" uri="{C3380CC4-5D6E-409C-BE32-E72D297353CC}">
              <c16:uniqueId val="{00000002-2694-4116-824C-B2BB2D27702C}"/>
            </c:ext>
          </c:extLst>
        </c:ser>
        <c:ser>
          <c:idx val="3"/>
          <c:order val="3"/>
          <c:tx>
            <c:strRef>
              <c:f>'16S DISCOUNT RATE'!$E$74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RATE'!$F$74:$J$74</c:f>
              <c:numCache>
                <c:formatCode>0.0%</c:formatCode>
                <c:ptCount val="5"/>
                <c:pt idx="0">
                  <c:v>0.364517263018169</c:v>
                </c:pt>
                <c:pt idx="1">
                  <c:v>0.39877439502812195</c:v>
                </c:pt>
                <c:pt idx="2">
                  <c:v>0.39336868962912397</c:v>
                </c:pt>
                <c:pt idx="3">
                  <c:v>0.38539845120274702</c:v>
                </c:pt>
                <c:pt idx="4">
                  <c:v>0.41771654248290252</c:v>
                </c:pt>
              </c:numCache>
            </c:numRef>
          </c:val>
          <c:smooth val="0"/>
          <c:extLst>
            <c:ext xmlns:c16="http://schemas.microsoft.com/office/drawing/2014/chart" uri="{C3380CC4-5D6E-409C-BE32-E72D297353CC}">
              <c16:uniqueId val="{00000003-2694-4116-824C-B2BB2D27702C}"/>
            </c:ext>
          </c:extLst>
        </c:ser>
        <c:ser>
          <c:idx val="4"/>
          <c:order val="4"/>
          <c:tx>
            <c:strRef>
              <c:f>'16S DISCOUNT RATE'!$E$75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RATE'!$F$75:$J$75</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4-2694-4116-824C-B2BB2D27702C}"/>
            </c:ext>
          </c:extLst>
        </c:ser>
        <c:ser>
          <c:idx val="5"/>
          <c:order val="5"/>
          <c:tx>
            <c:strRef>
              <c:f>'16S DISCOUNT RATE'!$E$76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'16S DISCOUNT RATE'!$F$70:$J$70</c:f>
              <c:strCache>
                <c:ptCount val="5"/>
                <c:pt idx="0">
                  <c:v>2014-2015</c:v>
                </c:pt>
                <c:pt idx="1">
                  <c:v>2015-2016</c:v>
                </c:pt>
                <c:pt idx="2">
                  <c:v>2016-2017</c:v>
                </c:pt>
                <c:pt idx="3">
                  <c:v>2017-2018</c:v>
                </c:pt>
                <c:pt idx="4">
                  <c:v>2018-2019</c:v>
                </c:pt>
              </c:strCache>
            </c:strRef>
          </c:cat>
          <c:val>
            <c:numRef>
              <c:f>'16S DISCOUNT RATE'!$F$76:$J$76</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5-2694-4116-824C-B2BB2D27702C}"/>
            </c:ext>
          </c:extLst>
        </c:ser>
        <c:dLbls>
          <c:showLegendKey val="0"/>
          <c:showVal val="0"/>
          <c:showCatName val="0"/>
          <c:showSerName val="0"/>
          <c:showPercent val="0"/>
          <c:showBubbleSize val="0"/>
        </c:dLbls>
        <c:marker val="1"/>
        <c:smooth val="0"/>
        <c:axId val="792200824"/>
        <c:axId val="792208664"/>
      </c:lineChart>
      <c:catAx>
        <c:axId val="792200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92208664"/>
        <c:crossesAt val="-0.1"/>
        <c:auto val="1"/>
        <c:lblAlgn val="ctr"/>
        <c:lblOffset val="100"/>
        <c:tickLblSkip val="1"/>
        <c:tickMarkSkip val="1"/>
        <c:noMultiLvlLbl val="0"/>
      </c:catAx>
      <c:valAx>
        <c:axId val="792208664"/>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00824"/>
        <c:crosses val="autoZero"/>
        <c:crossBetween val="between"/>
      </c:valAx>
      <c:spPr>
        <a:solidFill>
          <a:srgbClr val="C0C0C0"/>
        </a:solidFill>
        <a:ln w="12700">
          <a:solidFill>
            <a:srgbClr val="808080"/>
          </a:solidFill>
          <a:prstDash val="solid"/>
        </a:ln>
      </c:spPr>
    </c:plotArea>
    <c:legend>
      <c:legendPos val="r"/>
      <c:layout>
        <c:manualLayout>
          <c:xMode val="edge"/>
          <c:yMode val="edge"/>
          <c:x val="0.79215898922747863"/>
          <c:y val="3.46585721008748E-2"/>
          <c:w val="0.19367035514804187"/>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13841353881006E-2"/>
          <c:y val="8.0200697546350105E-2"/>
          <c:w val="0.74754991425148698"/>
          <c:h val="0.81955087805176496"/>
        </c:manualLayout>
      </c:layout>
      <c:lineChart>
        <c:grouping val="standard"/>
        <c:varyColors val="0"/>
        <c:ser>
          <c:idx val="0"/>
          <c:order val="0"/>
          <c:tx>
            <c:strRef>
              <c:f>'16C DISCOUNT RATE'!$E$36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RATE'!$F$36:$J$36</c:f>
              <c:numCache>
                <c:formatCode>0.0%</c:formatCode>
                <c:ptCount val="5"/>
                <c:pt idx="0">
                  <c:v>0.33077667028733199</c:v>
                </c:pt>
                <c:pt idx="1">
                  <c:v>0.33898046302385298</c:v>
                </c:pt>
                <c:pt idx="2">
                  <c:v>0.354743234345612</c:v>
                </c:pt>
                <c:pt idx="3">
                  <c:v>0.36611244257633202</c:v>
                </c:pt>
                <c:pt idx="4">
                  <c:v>0.37286216919509702</c:v>
                </c:pt>
              </c:numCache>
            </c:numRef>
          </c:val>
          <c:smooth val="0"/>
          <c:extLst>
            <c:ext xmlns:c16="http://schemas.microsoft.com/office/drawing/2014/chart" uri="{C3380CC4-5D6E-409C-BE32-E72D297353CC}">
              <c16:uniqueId val="{00000000-5E81-4BAE-85F4-06785FF9DA81}"/>
            </c:ext>
          </c:extLst>
        </c:ser>
        <c:ser>
          <c:idx val="1"/>
          <c:order val="1"/>
          <c:tx>
            <c:strRef>
              <c:f>'16C DISCOUNT RATE'!$E$37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RATE'!$F$37:$J$37</c:f>
              <c:numCache>
                <c:formatCode>0.0%</c:formatCode>
                <c:ptCount val="5"/>
                <c:pt idx="0">
                  <c:v>0.36279415008194704</c:v>
                </c:pt>
                <c:pt idx="1">
                  <c:v>0.37488622156509499</c:v>
                </c:pt>
                <c:pt idx="2">
                  <c:v>0.38249773485201999</c:v>
                </c:pt>
                <c:pt idx="3">
                  <c:v>0.39622575037514851</c:v>
                </c:pt>
                <c:pt idx="4">
                  <c:v>0.4019057380934265</c:v>
                </c:pt>
              </c:numCache>
            </c:numRef>
          </c:val>
          <c:smooth val="0"/>
          <c:extLst>
            <c:ext xmlns:c16="http://schemas.microsoft.com/office/drawing/2014/chart" uri="{C3380CC4-5D6E-409C-BE32-E72D297353CC}">
              <c16:uniqueId val="{00000001-5E81-4BAE-85F4-06785FF9DA81}"/>
            </c:ext>
          </c:extLst>
        </c:ser>
        <c:ser>
          <c:idx val="2"/>
          <c:order val="2"/>
          <c:tx>
            <c:strRef>
              <c:f>'16C DISCOUNT RATE'!$E$38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RATE'!$F$38:$J$38</c:f>
              <c:numCache>
                <c:formatCode>0.0%</c:formatCode>
                <c:ptCount val="5"/>
                <c:pt idx="0">
                  <c:v>0.36894236685172399</c:v>
                </c:pt>
                <c:pt idx="1">
                  <c:v>0.37454872157897001</c:v>
                </c:pt>
                <c:pt idx="2">
                  <c:v>0.37143973588927803</c:v>
                </c:pt>
                <c:pt idx="3">
                  <c:v>0.3856589974802645</c:v>
                </c:pt>
                <c:pt idx="4">
                  <c:v>0.41863152982447704</c:v>
                </c:pt>
              </c:numCache>
            </c:numRef>
          </c:val>
          <c:smooth val="0"/>
          <c:extLst>
            <c:ext xmlns:c16="http://schemas.microsoft.com/office/drawing/2014/chart" uri="{C3380CC4-5D6E-409C-BE32-E72D297353CC}">
              <c16:uniqueId val="{00000002-5E81-4BAE-85F4-06785FF9DA81}"/>
            </c:ext>
          </c:extLst>
        </c:ser>
        <c:ser>
          <c:idx val="3"/>
          <c:order val="3"/>
          <c:tx>
            <c:strRef>
              <c:f>'16C DISCOUNT RATE'!$E$39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RATE'!$F$39:$J$39</c:f>
              <c:numCache>
                <c:formatCode>0.0%</c:formatCode>
                <c:ptCount val="5"/>
                <c:pt idx="0">
                  <c:v>0.47383821546816152</c:v>
                </c:pt>
                <c:pt idx="1">
                  <c:v>0.48633877450096252</c:v>
                </c:pt>
                <c:pt idx="2">
                  <c:v>0.50221267574258555</c:v>
                </c:pt>
                <c:pt idx="3">
                  <c:v>0.51633916750554698</c:v>
                </c:pt>
                <c:pt idx="4">
                  <c:v>0.52195174908122755</c:v>
                </c:pt>
              </c:numCache>
            </c:numRef>
          </c:val>
          <c:smooth val="0"/>
          <c:extLst>
            <c:ext xmlns:c16="http://schemas.microsoft.com/office/drawing/2014/chart" uri="{C3380CC4-5D6E-409C-BE32-E72D297353CC}">
              <c16:uniqueId val="{00000003-5E81-4BAE-85F4-06785FF9DA81}"/>
            </c:ext>
          </c:extLst>
        </c:ser>
        <c:ser>
          <c:idx val="4"/>
          <c:order val="4"/>
          <c:tx>
            <c:strRef>
              <c:f>'16C DISCOUNT RATE'!$E$40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RATE'!$F$40:$J$40</c:f>
              <c:numCache>
                <c:formatCode>0.0%</c:formatCode>
                <c:ptCount val="5"/>
                <c:pt idx="0">
                  <c:v>0.43071110031777998</c:v>
                </c:pt>
                <c:pt idx="1">
                  <c:v>0.43113401845354399</c:v>
                </c:pt>
                <c:pt idx="2">
                  <c:v>0.45841702846205101</c:v>
                </c:pt>
                <c:pt idx="3">
                  <c:v>0.46323491889100998</c:v>
                </c:pt>
                <c:pt idx="4">
                  <c:v>0.47256903696588198</c:v>
                </c:pt>
              </c:numCache>
            </c:numRef>
          </c:val>
          <c:smooth val="0"/>
          <c:extLst>
            <c:ext xmlns:c16="http://schemas.microsoft.com/office/drawing/2014/chart" uri="{C3380CC4-5D6E-409C-BE32-E72D297353CC}">
              <c16:uniqueId val="{00000004-5E81-4BAE-85F4-06785FF9DA81}"/>
            </c:ext>
          </c:extLst>
        </c:ser>
        <c:ser>
          <c:idx val="5"/>
          <c:order val="5"/>
          <c:tx>
            <c:strRef>
              <c:f>'16C DISCOUNT RATE'!$E$41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RATE'!$F$41:$J$41</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5-5E81-4BAE-85F4-06785FF9DA81}"/>
            </c:ext>
          </c:extLst>
        </c:ser>
        <c:ser>
          <c:idx val="6"/>
          <c:order val="6"/>
          <c:tx>
            <c:strRef>
              <c:f>'16C DISCOUNT RATE'!$E$42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'16C DISCOUNT RATE'!$F$35:$J$35</c:f>
              <c:strCache>
                <c:ptCount val="5"/>
                <c:pt idx="0">
                  <c:v>2014-2015</c:v>
                </c:pt>
                <c:pt idx="1">
                  <c:v>2015-2016</c:v>
                </c:pt>
                <c:pt idx="2">
                  <c:v>2016-2017</c:v>
                </c:pt>
                <c:pt idx="3">
                  <c:v>2017-2018</c:v>
                </c:pt>
                <c:pt idx="4">
                  <c:v>2018-2019</c:v>
                </c:pt>
              </c:strCache>
            </c:strRef>
          </c:cat>
          <c:val>
            <c:numRef>
              <c:f>'16C DISCOUNT RATE'!$F$42:$J$42</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6-5E81-4BAE-85F4-06785FF9DA81}"/>
            </c:ext>
          </c:extLst>
        </c:ser>
        <c:dLbls>
          <c:showLegendKey val="0"/>
          <c:showVal val="0"/>
          <c:showCatName val="0"/>
          <c:showSerName val="0"/>
          <c:showPercent val="0"/>
          <c:showBubbleSize val="0"/>
        </c:dLbls>
        <c:marker val="1"/>
        <c:smooth val="0"/>
        <c:axId val="792210624"/>
        <c:axId val="792205136"/>
      </c:lineChart>
      <c:catAx>
        <c:axId val="79221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05136"/>
        <c:crossesAt val="-0.1"/>
        <c:auto val="1"/>
        <c:lblAlgn val="ctr"/>
        <c:lblOffset val="100"/>
        <c:tickLblSkip val="1"/>
        <c:tickMarkSkip val="1"/>
        <c:noMultiLvlLbl val="0"/>
      </c:catAx>
      <c:valAx>
        <c:axId val="792205136"/>
        <c:scaling>
          <c:orientation val="minMax"/>
          <c:min val="0.32000000000000006"/>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10624"/>
        <c:crosses val="autoZero"/>
        <c:crossBetween val="between"/>
      </c:valAx>
      <c:spPr>
        <a:solidFill>
          <a:srgbClr val="C0C0C0"/>
        </a:solidFill>
        <a:ln w="12700">
          <a:solidFill>
            <a:srgbClr val="808080"/>
          </a:solidFill>
          <a:prstDash val="solid"/>
        </a:ln>
      </c:spPr>
    </c:plotArea>
    <c:legend>
      <c:legendPos val="r"/>
      <c:layout>
        <c:manualLayout>
          <c:xMode val="edge"/>
          <c:yMode val="edge"/>
          <c:x val="0.79434017150199787"/>
          <c:y val="3.1250023072782761E-2"/>
          <c:w val="0.19669824911896266"/>
          <c:h val="0.4475809756230821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813841353881006E-2"/>
          <c:y val="5.7934580071458901E-2"/>
          <c:w val="0.74509893092607205"/>
          <c:h val="0.86398091150045198"/>
        </c:manualLayout>
      </c:layout>
      <c:lineChart>
        <c:grouping val="standard"/>
        <c:varyColors val="0"/>
        <c:ser>
          <c:idx val="0"/>
          <c:order val="0"/>
          <c:tx>
            <c:strRef>
              <c:f>'16C DISCOUNT RATE'!$E$72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RATE'!$F$72:$J$72</c:f>
              <c:numCache>
                <c:formatCode>0.0%</c:formatCode>
                <c:ptCount val="5"/>
                <c:pt idx="0">
                  <c:v>0.314785960036295</c:v>
                </c:pt>
                <c:pt idx="1">
                  <c:v>0.33402967855114502</c:v>
                </c:pt>
                <c:pt idx="2">
                  <c:v>0.35840218544665303</c:v>
                </c:pt>
                <c:pt idx="3">
                  <c:v>0.40459661416625947</c:v>
                </c:pt>
                <c:pt idx="4">
                  <c:v>0.40378763269583301</c:v>
                </c:pt>
              </c:numCache>
            </c:numRef>
          </c:val>
          <c:smooth val="0"/>
          <c:extLst>
            <c:ext xmlns:c16="http://schemas.microsoft.com/office/drawing/2014/chart" uri="{C3380CC4-5D6E-409C-BE32-E72D297353CC}">
              <c16:uniqueId val="{00000000-DC9B-45AF-8EB3-470675671267}"/>
            </c:ext>
          </c:extLst>
        </c:ser>
        <c:ser>
          <c:idx val="1"/>
          <c:order val="1"/>
          <c:tx>
            <c:strRef>
              <c:f>'16C DISCOUNT RATE'!$E$73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RATE'!$F$73:$J$73</c:f>
              <c:numCache>
                <c:formatCode>0.0%</c:formatCode>
                <c:ptCount val="5"/>
                <c:pt idx="0">
                  <c:v>0.29551109108775597</c:v>
                </c:pt>
                <c:pt idx="1">
                  <c:v>0.30542819505423446</c:v>
                </c:pt>
                <c:pt idx="2">
                  <c:v>0.31519630307936097</c:v>
                </c:pt>
                <c:pt idx="3">
                  <c:v>0.32202559646895901</c:v>
                </c:pt>
                <c:pt idx="4">
                  <c:v>0.33859145221722697</c:v>
                </c:pt>
              </c:numCache>
            </c:numRef>
          </c:val>
          <c:smooth val="0"/>
          <c:extLst>
            <c:ext xmlns:c16="http://schemas.microsoft.com/office/drawing/2014/chart" uri="{C3380CC4-5D6E-409C-BE32-E72D297353CC}">
              <c16:uniqueId val="{00000001-DC9B-45AF-8EB3-470675671267}"/>
            </c:ext>
          </c:extLst>
        </c:ser>
        <c:ser>
          <c:idx val="2"/>
          <c:order val="2"/>
          <c:tx>
            <c:strRef>
              <c:f>'16C DISCOUNT RATE'!$E$74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RATE'!$F$74:$J$74</c:f>
              <c:numCache>
                <c:formatCode>0.0%</c:formatCode>
                <c:ptCount val="5"/>
                <c:pt idx="0">
                  <c:v>0.47268046287505899</c:v>
                </c:pt>
                <c:pt idx="1">
                  <c:v>0.48555511221748299</c:v>
                </c:pt>
                <c:pt idx="2">
                  <c:v>0.49202336873043201</c:v>
                </c:pt>
                <c:pt idx="3">
                  <c:v>0.51453996217920095</c:v>
                </c:pt>
                <c:pt idx="4">
                  <c:v>0.53144613488332704</c:v>
                </c:pt>
              </c:numCache>
            </c:numRef>
          </c:val>
          <c:smooth val="0"/>
          <c:extLst>
            <c:ext xmlns:c16="http://schemas.microsoft.com/office/drawing/2014/chart" uri="{C3380CC4-5D6E-409C-BE32-E72D297353CC}">
              <c16:uniqueId val="{00000002-DC9B-45AF-8EB3-470675671267}"/>
            </c:ext>
          </c:extLst>
        </c:ser>
        <c:ser>
          <c:idx val="3"/>
          <c:order val="3"/>
          <c:tx>
            <c:strRef>
              <c:f>'16C DISCOUNT RATE'!$E$75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RATE'!$F$75:$J$75</c:f>
              <c:numCache>
                <c:formatCode>0.0%</c:formatCode>
                <c:ptCount val="5"/>
                <c:pt idx="0">
                  <c:v>0.54670472316475949</c:v>
                </c:pt>
                <c:pt idx="1">
                  <c:v>0.5241577312782395</c:v>
                </c:pt>
                <c:pt idx="2">
                  <c:v>0.56566145089586506</c:v>
                </c:pt>
                <c:pt idx="3">
                  <c:v>0.59009518034028652</c:v>
                </c:pt>
                <c:pt idx="4">
                  <c:v>0.61949313782855953</c:v>
                </c:pt>
              </c:numCache>
            </c:numRef>
          </c:val>
          <c:smooth val="0"/>
          <c:extLst>
            <c:ext xmlns:c16="http://schemas.microsoft.com/office/drawing/2014/chart" uri="{C3380CC4-5D6E-409C-BE32-E72D297353CC}">
              <c16:uniqueId val="{00000003-DC9B-45AF-8EB3-470675671267}"/>
            </c:ext>
          </c:extLst>
        </c:ser>
        <c:ser>
          <c:idx val="4"/>
          <c:order val="4"/>
          <c:tx>
            <c:strRef>
              <c:f>'16C DISCOUNT RATE'!$E$76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RATE'!$F$76:$J$76</c:f>
              <c:numCache>
                <c:formatCode>0.0%</c:formatCode>
                <c:ptCount val="5"/>
                <c:pt idx="0">
                  <c:v>0.46145554975569703</c:v>
                </c:pt>
                <c:pt idx="1">
                  <c:v>0.45396275596651198</c:v>
                </c:pt>
                <c:pt idx="2">
                  <c:v>0.45117978996188501</c:v>
                </c:pt>
                <c:pt idx="3">
                  <c:v>0.458884245150109</c:v>
                </c:pt>
                <c:pt idx="4">
                  <c:v>0.48570807325565601</c:v>
                </c:pt>
              </c:numCache>
            </c:numRef>
          </c:val>
          <c:smooth val="0"/>
          <c:extLst>
            <c:ext xmlns:c16="http://schemas.microsoft.com/office/drawing/2014/chart" uri="{C3380CC4-5D6E-409C-BE32-E72D297353CC}">
              <c16:uniqueId val="{00000004-DC9B-45AF-8EB3-470675671267}"/>
            </c:ext>
          </c:extLst>
        </c:ser>
        <c:ser>
          <c:idx val="5"/>
          <c:order val="5"/>
          <c:tx>
            <c:strRef>
              <c:f>'16C DISCOUNT RATE'!$E$77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RATE'!$F$77:$J$77</c:f>
              <c:numCache>
                <c:formatCode>0.0%</c:formatCode>
                <c:ptCount val="5"/>
                <c:pt idx="0">
                  <c:v>0.38858024049130446</c:v>
                </c:pt>
                <c:pt idx="1">
                  <c:v>0.399602529610806</c:v>
                </c:pt>
                <c:pt idx="2">
                  <c:v>0.40905769352406351</c:v>
                </c:pt>
                <c:pt idx="3">
                  <c:v>0.42406921339234849</c:v>
                </c:pt>
                <c:pt idx="4">
                  <c:v>0.44161119680343097</c:v>
                </c:pt>
              </c:numCache>
            </c:numRef>
          </c:val>
          <c:smooth val="0"/>
          <c:extLst>
            <c:ext xmlns:c16="http://schemas.microsoft.com/office/drawing/2014/chart" uri="{C3380CC4-5D6E-409C-BE32-E72D297353CC}">
              <c16:uniqueId val="{00000005-DC9B-45AF-8EB3-470675671267}"/>
            </c:ext>
          </c:extLst>
        </c:ser>
        <c:ser>
          <c:idx val="6"/>
          <c:order val="6"/>
          <c:tx>
            <c:strRef>
              <c:f>'16C DISCOUNT RATE'!$E$78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'16C DISCOUNT RATE'!$F$71:$J$71</c:f>
              <c:strCache>
                <c:ptCount val="5"/>
                <c:pt idx="0">
                  <c:v>2014-2015</c:v>
                </c:pt>
                <c:pt idx="1">
                  <c:v>2015-2016</c:v>
                </c:pt>
                <c:pt idx="2">
                  <c:v>2016-2017</c:v>
                </c:pt>
                <c:pt idx="3">
                  <c:v>2017-2018</c:v>
                </c:pt>
                <c:pt idx="4">
                  <c:v>2018-2019</c:v>
                </c:pt>
              </c:strCache>
            </c:strRef>
          </c:cat>
          <c:val>
            <c:numRef>
              <c:f>'16C DISCOUNT RATE'!$F$78:$J$78</c:f>
              <c:numCache>
                <c:formatCode>0.0%</c:formatCode>
                <c:ptCount val="5"/>
                <c:pt idx="0">
                  <c:v>0.47714856410779599</c:v>
                </c:pt>
                <c:pt idx="1">
                  <c:v>0.49368504741670899</c:v>
                </c:pt>
                <c:pt idx="2">
                  <c:v>0.53000992770581301</c:v>
                </c:pt>
                <c:pt idx="3">
                  <c:v>0.56429203279562001</c:v>
                </c:pt>
                <c:pt idx="4">
                  <c:v>0.58006160208326096</c:v>
                </c:pt>
              </c:numCache>
            </c:numRef>
          </c:val>
          <c:smooth val="0"/>
          <c:extLst>
            <c:ext xmlns:c16="http://schemas.microsoft.com/office/drawing/2014/chart" uri="{C3380CC4-5D6E-409C-BE32-E72D297353CC}">
              <c16:uniqueId val="{00000006-DC9B-45AF-8EB3-470675671267}"/>
            </c:ext>
          </c:extLst>
        </c:ser>
        <c:dLbls>
          <c:showLegendKey val="0"/>
          <c:showVal val="0"/>
          <c:showCatName val="0"/>
          <c:showSerName val="0"/>
          <c:showPercent val="0"/>
          <c:showBubbleSize val="0"/>
        </c:dLbls>
        <c:marker val="1"/>
        <c:smooth val="0"/>
        <c:axId val="792205920"/>
        <c:axId val="792201216"/>
      </c:lineChart>
      <c:catAx>
        <c:axId val="792205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92201216"/>
        <c:crossesAt val="-0.1"/>
        <c:auto val="1"/>
        <c:lblAlgn val="ctr"/>
        <c:lblOffset val="100"/>
        <c:tickLblSkip val="1"/>
        <c:tickMarkSkip val="1"/>
        <c:noMultiLvlLbl val="0"/>
      </c:catAx>
      <c:valAx>
        <c:axId val="792201216"/>
        <c:scaling>
          <c:orientation val="minMax"/>
          <c:min val="0.2"/>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05920"/>
        <c:crosses val="autoZero"/>
        <c:crossBetween val="between"/>
      </c:valAx>
      <c:spPr>
        <a:solidFill>
          <a:srgbClr val="C0C0C0"/>
        </a:solidFill>
        <a:ln w="12700">
          <a:solidFill>
            <a:srgbClr val="808080"/>
          </a:solidFill>
          <a:prstDash val="solid"/>
        </a:ln>
      </c:spPr>
    </c:plotArea>
    <c:legend>
      <c:legendPos val="r"/>
      <c:layout>
        <c:manualLayout>
          <c:xMode val="edge"/>
          <c:yMode val="edge"/>
          <c:x val="0.78584959959758227"/>
          <c:y val="3.46585721008748E-2"/>
          <c:w val="0.2028303288277073"/>
          <c:h val="0.4729875722001737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20881766126793E-2"/>
          <c:y val="8.9552456352165799E-2"/>
          <c:w val="0.75522845944377903"/>
          <c:h val="0.80099697070548304"/>
        </c:manualLayout>
      </c:layout>
      <c:lineChart>
        <c:grouping val="standard"/>
        <c:varyColors val="0"/>
        <c:ser>
          <c:idx val="0"/>
          <c:order val="0"/>
          <c:tx>
            <c:strRef>
              <c:f>'17R TUI DEP'!$E$36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DEP'!$F$36:$J$36</c:f>
              <c:numCache>
                <c:formatCode>0.0%</c:formatCode>
                <c:ptCount val="5"/>
                <c:pt idx="0">
                  <c:v>0.64674890863072554</c:v>
                </c:pt>
                <c:pt idx="1">
                  <c:v>0.65532833204413599</c:v>
                </c:pt>
                <c:pt idx="2">
                  <c:v>0.64023654377363703</c:v>
                </c:pt>
                <c:pt idx="3">
                  <c:v>0.61576348425857153</c:v>
                </c:pt>
                <c:pt idx="4">
                  <c:v>0.60168488422522204</c:v>
                </c:pt>
              </c:numCache>
            </c:numRef>
          </c:val>
          <c:smooth val="0"/>
          <c:extLst>
            <c:ext xmlns:c16="http://schemas.microsoft.com/office/drawing/2014/chart" uri="{C3380CC4-5D6E-409C-BE32-E72D297353CC}">
              <c16:uniqueId val="{00000000-E938-4C2B-88F0-C2A88C28DA8F}"/>
            </c:ext>
          </c:extLst>
        </c:ser>
        <c:ser>
          <c:idx val="1"/>
          <c:order val="1"/>
          <c:tx>
            <c:strRef>
              <c:f>'17R TUI DEP'!$E$37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DEP'!$F$37:$J$37</c:f>
              <c:numCache>
                <c:formatCode>0.0%</c:formatCode>
                <c:ptCount val="5"/>
                <c:pt idx="0">
                  <c:v>0.62816530339551802</c:v>
                </c:pt>
                <c:pt idx="1">
                  <c:v>0.61848750328994195</c:v>
                </c:pt>
                <c:pt idx="2">
                  <c:v>0.61273410971523401</c:v>
                </c:pt>
                <c:pt idx="3">
                  <c:v>0.59919743667902503</c:v>
                </c:pt>
                <c:pt idx="4">
                  <c:v>0.58132927741733198</c:v>
                </c:pt>
              </c:numCache>
            </c:numRef>
          </c:val>
          <c:smooth val="0"/>
          <c:extLst>
            <c:ext xmlns:c16="http://schemas.microsoft.com/office/drawing/2014/chart" uri="{C3380CC4-5D6E-409C-BE32-E72D297353CC}">
              <c16:uniqueId val="{00000001-E938-4C2B-88F0-C2A88C28DA8F}"/>
            </c:ext>
          </c:extLst>
        </c:ser>
        <c:ser>
          <c:idx val="2"/>
          <c:order val="2"/>
          <c:tx>
            <c:strRef>
              <c:f>'17R TUI DEP'!$E$38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DEP'!$F$38:$J$38</c:f>
              <c:numCache>
                <c:formatCode>0.0%</c:formatCode>
                <c:ptCount val="5"/>
                <c:pt idx="0">
                  <c:v>0.58362278364606257</c:v>
                </c:pt>
                <c:pt idx="1">
                  <c:v>0.57467221354629094</c:v>
                </c:pt>
                <c:pt idx="2">
                  <c:v>0.57737512410634395</c:v>
                </c:pt>
                <c:pt idx="3">
                  <c:v>0.55767269337846248</c:v>
                </c:pt>
                <c:pt idx="4">
                  <c:v>0.54407256819092897</c:v>
                </c:pt>
              </c:numCache>
            </c:numRef>
          </c:val>
          <c:smooth val="0"/>
          <c:extLst>
            <c:ext xmlns:c16="http://schemas.microsoft.com/office/drawing/2014/chart" uri="{C3380CC4-5D6E-409C-BE32-E72D297353CC}">
              <c16:uniqueId val="{00000002-E938-4C2B-88F0-C2A88C28DA8F}"/>
            </c:ext>
          </c:extLst>
        </c:ser>
        <c:ser>
          <c:idx val="3"/>
          <c:order val="3"/>
          <c:tx>
            <c:strRef>
              <c:f>'17R TUI DEP'!$E$39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DEP'!$F$39:$J$39</c:f>
              <c:numCache>
                <c:formatCode>0.0%</c:formatCode>
                <c:ptCount val="5"/>
                <c:pt idx="0">
                  <c:v>0.62473363658031356</c:v>
                </c:pt>
                <c:pt idx="1">
                  <c:v>0.60906222311463454</c:v>
                </c:pt>
                <c:pt idx="2">
                  <c:v>0.60387362078433948</c:v>
                </c:pt>
                <c:pt idx="3">
                  <c:v>0.58393391219443702</c:v>
                </c:pt>
                <c:pt idx="4">
                  <c:v>0.58241220343590805</c:v>
                </c:pt>
              </c:numCache>
            </c:numRef>
          </c:val>
          <c:smooth val="0"/>
          <c:extLst>
            <c:ext xmlns:c16="http://schemas.microsoft.com/office/drawing/2014/chart" uri="{C3380CC4-5D6E-409C-BE32-E72D297353CC}">
              <c16:uniqueId val="{00000003-E938-4C2B-88F0-C2A88C28DA8F}"/>
            </c:ext>
          </c:extLst>
        </c:ser>
        <c:ser>
          <c:idx val="4"/>
          <c:order val="4"/>
          <c:tx>
            <c:strRef>
              <c:f>'17R TUI DEP'!$E$40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DEP'!$F$40:$J$40</c:f>
              <c:numCache>
                <c:formatCode>0.0%</c:formatCode>
                <c:ptCount val="5"/>
                <c:pt idx="0">
                  <c:v>0.497662573200706</c:v>
                </c:pt>
                <c:pt idx="1">
                  <c:v>0.49109237864323102</c:v>
                </c:pt>
                <c:pt idx="2">
                  <c:v>0.48652510594527199</c:v>
                </c:pt>
                <c:pt idx="3">
                  <c:v>0.482721941369261</c:v>
                </c:pt>
                <c:pt idx="4">
                  <c:v>0.46771052890730402</c:v>
                </c:pt>
              </c:numCache>
            </c:numRef>
          </c:val>
          <c:smooth val="0"/>
          <c:extLst>
            <c:ext xmlns:c16="http://schemas.microsoft.com/office/drawing/2014/chart" uri="{C3380CC4-5D6E-409C-BE32-E72D297353CC}">
              <c16:uniqueId val="{00000004-E938-4C2B-88F0-C2A88C28DA8F}"/>
            </c:ext>
          </c:extLst>
        </c:ser>
        <c:ser>
          <c:idx val="5"/>
          <c:order val="5"/>
          <c:tx>
            <c:strRef>
              <c:f>'17R TUI DEP'!$E$41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DEP'!$F$41:$J$41</c:f>
              <c:numCache>
                <c:formatCode>0.0%</c:formatCode>
                <c:ptCount val="5"/>
                <c:pt idx="0">
                  <c:v>0.5688414825279825</c:v>
                </c:pt>
                <c:pt idx="1">
                  <c:v>0.57237411047746756</c:v>
                </c:pt>
                <c:pt idx="2">
                  <c:v>0.57039346096538301</c:v>
                </c:pt>
                <c:pt idx="3">
                  <c:v>0.56276144677953899</c:v>
                </c:pt>
                <c:pt idx="4">
                  <c:v>0.53822884794659198</c:v>
                </c:pt>
              </c:numCache>
            </c:numRef>
          </c:val>
          <c:smooth val="0"/>
          <c:extLst>
            <c:ext xmlns:c16="http://schemas.microsoft.com/office/drawing/2014/chart" uri="{C3380CC4-5D6E-409C-BE32-E72D297353CC}">
              <c16:uniqueId val="{00000005-E938-4C2B-88F0-C2A88C28DA8F}"/>
            </c:ext>
          </c:extLst>
        </c:ser>
        <c:ser>
          <c:idx val="6"/>
          <c:order val="6"/>
          <c:tx>
            <c:strRef>
              <c:f>'17R TUI DEP'!$E$42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'17R TUI DEP'!$F$35:$J$35</c:f>
              <c:strCache>
                <c:ptCount val="5"/>
                <c:pt idx="0">
                  <c:v>2014-2015</c:v>
                </c:pt>
                <c:pt idx="1">
                  <c:v>2015-2016</c:v>
                </c:pt>
                <c:pt idx="2">
                  <c:v>2016-2017</c:v>
                </c:pt>
                <c:pt idx="3">
                  <c:v>2017-2018</c:v>
                </c:pt>
                <c:pt idx="4">
                  <c:v>2018-2019</c:v>
                </c:pt>
              </c:strCache>
            </c:strRef>
          </c:cat>
          <c:val>
            <c:numRef>
              <c:f>'17R TUI DEP'!$F$42:$J$42</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6-E938-4C2B-88F0-C2A88C28DA8F}"/>
            </c:ext>
          </c:extLst>
        </c:ser>
        <c:dLbls>
          <c:showLegendKey val="0"/>
          <c:showVal val="0"/>
          <c:showCatName val="0"/>
          <c:showSerName val="0"/>
          <c:showPercent val="0"/>
          <c:showBubbleSize val="0"/>
        </c:dLbls>
        <c:marker val="1"/>
        <c:smooth val="0"/>
        <c:axId val="792206312"/>
        <c:axId val="792206704"/>
      </c:lineChart>
      <c:catAx>
        <c:axId val="792206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92206704"/>
        <c:crossesAt val="0.4"/>
        <c:auto val="1"/>
        <c:lblAlgn val="ctr"/>
        <c:lblOffset val="100"/>
        <c:tickLblSkip val="1"/>
        <c:tickMarkSkip val="1"/>
        <c:noMultiLvlLbl val="0"/>
      </c:catAx>
      <c:valAx>
        <c:axId val="792206704"/>
        <c:scaling>
          <c:orientation val="minMax"/>
          <c:max val="0.70000000000000007"/>
          <c:min val="0.4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06312"/>
        <c:crosses val="autoZero"/>
        <c:crossBetween val="between"/>
      </c:valAx>
      <c:spPr>
        <a:solidFill>
          <a:srgbClr val="C0C0C0"/>
        </a:solidFill>
        <a:ln w="3175">
          <a:solidFill>
            <a:srgbClr val="808080"/>
          </a:solidFill>
          <a:prstDash val="solid"/>
        </a:ln>
      </c:spPr>
    </c:plotArea>
    <c:legend>
      <c:legendPos val="r"/>
      <c:layout>
        <c:manualLayout>
          <c:xMode val="edge"/>
          <c:yMode val="edge"/>
          <c:x val="0.79441133461722258"/>
          <c:y val="2.7749326666322082E-2"/>
          <c:w val="0.19564214740424146"/>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3006201383584"/>
          <c:y val="0.19161676646706599"/>
          <c:w val="0.86523709117287229"/>
          <c:h val="0.73053892215568905"/>
        </c:manualLayout>
      </c:layout>
      <c:lineChart>
        <c:grouping val="standard"/>
        <c:varyColors val="0"/>
        <c:ser>
          <c:idx val="0"/>
          <c:order val="0"/>
          <c:tx>
            <c:strRef>
              <c:f>'RESOURCE EXP TRENDS'!$C$26</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'RESOURCE EXP TRENDS'!$D$25:$H$25</c:f>
              <c:strCache>
                <c:ptCount val="5"/>
                <c:pt idx="0">
                  <c:v>2014-2015</c:v>
                </c:pt>
                <c:pt idx="1">
                  <c:v>2015-2016</c:v>
                </c:pt>
                <c:pt idx="2">
                  <c:v>2016-2017</c:v>
                </c:pt>
                <c:pt idx="3">
                  <c:v>2017-2018</c:v>
                </c:pt>
                <c:pt idx="4">
                  <c:v>2018-2019</c:v>
                </c:pt>
              </c:strCache>
            </c:strRef>
          </c:cat>
          <c:val>
            <c:numRef>
              <c:f>'RESOURCE EXP TRENDS'!$D$26:$H$26</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0-B58A-4789-A092-E0E106B729AF}"/>
            </c:ext>
          </c:extLst>
        </c:ser>
        <c:ser>
          <c:idx val="1"/>
          <c:order val="1"/>
          <c:tx>
            <c:strRef>
              <c:f>'RESOURCE EXP TRENDS'!$C$27</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'RESOURCE EXP TRENDS'!$D$25:$H$25</c:f>
              <c:strCache>
                <c:ptCount val="5"/>
                <c:pt idx="0">
                  <c:v>2014-2015</c:v>
                </c:pt>
                <c:pt idx="1">
                  <c:v>2015-2016</c:v>
                </c:pt>
                <c:pt idx="2">
                  <c:v>2016-2017</c:v>
                </c:pt>
                <c:pt idx="3">
                  <c:v>2017-2018</c:v>
                </c:pt>
                <c:pt idx="4">
                  <c:v>2018-2019</c:v>
                </c:pt>
              </c:strCache>
            </c:strRef>
          </c:cat>
          <c:val>
            <c:numRef>
              <c:f>'RESOURCE EXP TRENDS'!$D$27:$H$27</c:f>
              <c:numCache>
                <c:formatCode>0.0%</c:formatCode>
                <c:ptCount val="5"/>
                <c:pt idx="0">
                  <c:v>0.5688414825279825</c:v>
                </c:pt>
                <c:pt idx="1">
                  <c:v>0.57237411047746756</c:v>
                </c:pt>
                <c:pt idx="2">
                  <c:v>0.57039346096538301</c:v>
                </c:pt>
                <c:pt idx="3">
                  <c:v>0.56276144677953899</c:v>
                </c:pt>
                <c:pt idx="4">
                  <c:v>0.53822884794659198</c:v>
                </c:pt>
              </c:numCache>
            </c:numRef>
          </c:val>
          <c:smooth val="0"/>
          <c:extLst>
            <c:ext xmlns:c16="http://schemas.microsoft.com/office/drawing/2014/chart" uri="{C3380CC4-5D6E-409C-BE32-E72D297353CC}">
              <c16:uniqueId val="{00000001-B58A-4789-A092-E0E106B729AF}"/>
            </c:ext>
          </c:extLst>
        </c:ser>
        <c:ser>
          <c:idx val="2"/>
          <c:order val="2"/>
          <c:tx>
            <c:strRef>
              <c:f>'RESOURCE EXP TRENDS'!$C$28</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'RESOURCE EXP TRENDS'!$D$25:$H$25</c:f>
              <c:strCache>
                <c:ptCount val="5"/>
                <c:pt idx="0">
                  <c:v>2014-2015</c:v>
                </c:pt>
                <c:pt idx="1">
                  <c:v>2015-2016</c:v>
                </c:pt>
                <c:pt idx="2">
                  <c:v>2016-2017</c:v>
                </c:pt>
                <c:pt idx="3">
                  <c:v>2017-2018</c:v>
                </c:pt>
                <c:pt idx="4">
                  <c:v>2018-2019</c:v>
                </c:pt>
              </c:strCache>
            </c:strRef>
          </c:cat>
          <c:val>
            <c:numRef>
              <c:f>'RESOURCE EXP TRENDS'!$D$28:$H$28</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2-B58A-4789-A092-E0E106B729AF}"/>
            </c:ext>
          </c:extLst>
        </c:ser>
        <c:dLbls>
          <c:showLegendKey val="0"/>
          <c:showVal val="0"/>
          <c:showCatName val="0"/>
          <c:showSerName val="0"/>
          <c:showPercent val="0"/>
          <c:showBubbleSize val="0"/>
        </c:dLbls>
        <c:marker val="1"/>
        <c:smooth val="0"/>
        <c:axId val="818478064"/>
        <c:axId val="818472968"/>
      </c:lineChart>
      <c:catAx>
        <c:axId val="818478064"/>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2968"/>
        <c:crosses val="max"/>
        <c:auto val="1"/>
        <c:lblAlgn val="ctr"/>
        <c:lblOffset val="100"/>
        <c:tickLblSkip val="1"/>
        <c:tickMarkSkip val="1"/>
        <c:noMultiLvlLbl val="0"/>
      </c:catAx>
      <c:valAx>
        <c:axId val="818472968"/>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8478064"/>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354679802955697E-2"/>
          <c:y val="8.5000103759892295E-2"/>
          <c:w val="0.76231527093596096"/>
          <c:h val="0.82750101013306898"/>
        </c:manualLayout>
      </c:layout>
      <c:lineChart>
        <c:grouping val="standard"/>
        <c:varyColors val="0"/>
        <c:ser>
          <c:idx val="0"/>
          <c:order val="0"/>
          <c:tx>
            <c:strRef>
              <c:f>'17R TUI DEP'!$E$71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'17R TUI DEP'!$F$70:$J$70</c:f>
              <c:strCache>
                <c:ptCount val="5"/>
                <c:pt idx="0">
                  <c:v>2014-2015</c:v>
                </c:pt>
                <c:pt idx="1">
                  <c:v>2015-2016</c:v>
                </c:pt>
                <c:pt idx="2">
                  <c:v>2016-2017</c:v>
                </c:pt>
                <c:pt idx="3">
                  <c:v>2017-2018</c:v>
                </c:pt>
                <c:pt idx="4">
                  <c:v>2018-2019</c:v>
                </c:pt>
              </c:strCache>
            </c:strRef>
          </c:cat>
          <c:val>
            <c:numRef>
              <c:f>'17R TUI DEP'!$F$71:$J$71</c:f>
              <c:numCache>
                <c:formatCode>0.0%</c:formatCode>
                <c:ptCount val="5"/>
                <c:pt idx="0">
                  <c:v>0.70863432115184177</c:v>
                </c:pt>
                <c:pt idx="1">
                  <c:v>0.69519558990407204</c:v>
                </c:pt>
                <c:pt idx="2">
                  <c:v>0.6830072064669872</c:v>
                </c:pt>
                <c:pt idx="3">
                  <c:v>0.67027867121912743</c:v>
                </c:pt>
                <c:pt idx="4">
                  <c:v>0.64857183194745471</c:v>
                </c:pt>
              </c:numCache>
            </c:numRef>
          </c:val>
          <c:smooth val="0"/>
          <c:extLst>
            <c:ext xmlns:c16="http://schemas.microsoft.com/office/drawing/2014/chart" uri="{C3380CC4-5D6E-409C-BE32-E72D297353CC}">
              <c16:uniqueId val="{00000000-CE02-4669-BBC4-AAAAD5A40454}"/>
            </c:ext>
          </c:extLst>
        </c:ser>
        <c:ser>
          <c:idx val="1"/>
          <c:order val="1"/>
          <c:tx>
            <c:strRef>
              <c:f>'17R TUI DEP'!$E$72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'17R TUI DEP'!$F$70:$J$70</c:f>
              <c:strCache>
                <c:ptCount val="5"/>
                <c:pt idx="0">
                  <c:v>2014-2015</c:v>
                </c:pt>
                <c:pt idx="1">
                  <c:v>2015-2016</c:v>
                </c:pt>
                <c:pt idx="2">
                  <c:v>2016-2017</c:v>
                </c:pt>
                <c:pt idx="3">
                  <c:v>2017-2018</c:v>
                </c:pt>
                <c:pt idx="4">
                  <c:v>2018-2019</c:v>
                </c:pt>
              </c:strCache>
            </c:strRef>
          </c:cat>
          <c:val>
            <c:numRef>
              <c:f>'17R TUI DEP'!$F$72:$J$72</c:f>
              <c:numCache>
                <c:formatCode>0.0%</c:formatCode>
                <c:ptCount val="5"/>
                <c:pt idx="0">
                  <c:v>0.5688414825279825</c:v>
                </c:pt>
                <c:pt idx="1">
                  <c:v>0.57237411047746756</c:v>
                </c:pt>
                <c:pt idx="2">
                  <c:v>0.57039346096538301</c:v>
                </c:pt>
                <c:pt idx="3">
                  <c:v>0.56276144677953899</c:v>
                </c:pt>
                <c:pt idx="4">
                  <c:v>0.53822884794659198</c:v>
                </c:pt>
              </c:numCache>
            </c:numRef>
          </c:val>
          <c:smooth val="0"/>
          <c:extLst>
            <c:ext xmlns:c16="http://schemas.microsoft.com/office/drawing/2014/chart" uri="{C3380CC4-5D6E-409C-BE32-E72D297353CC}">
              <c16:uniqueId val="{00000001-CE02-4669-BBC4-AAAAD5A40454}"/>
            </c:ext>
          </c:extLst>
        </c:ser>
        <c:ser>
          <c:idx val="2"/>
          <c:order val="2"/>
          <c:tx>
            <c:strRef>
              <c:f>'17R TUI DEP'!$E$73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'17R TUI DEP'!$F$70:$J$70</c:f>
              <c:strCache>
                <c:ptCount val="5"/>
                <c:pt idx="0">
                  <c:v>2014-2015</c:v>
                </c:pt>
                <c:pt idx="1">
                  <c:v>2015-2016</c:v>
                </c:pt>
                <c:pt idx="2">
                  <c:v>2016-2017</c:v>
                </c:pt>
                <c:pt idx="3">
                  <c:v>2017-2018</c:v>
                </c:pt>
                <c:pt idx="4">
                  <c:v>2018-2019</c:v>
                </c:pt>
              </c:strCache>
            </c:strRef>
          </c:cat>
          <c:val>
            <c:numRef>
              <c:f>'17R TUI DEP'!$F$73:$J$73</c:f>
              <c:numCache>
                <c:formatCode>0.0%</c:formatCode>
                <c:ptCount val="5"/>
                <c:pt idx="0">
                  <c:v>0.46195406450285176</c:v>
                </c:pt>
                <c:pt idx="1">
                  <c:v>0.47931841964838201</c:v>
                </c:pt>
                <c:pt idx="2">
                  <c:v>0.48074651541985902</c:v>
                </c:pt>
                <c:pt idx="3">
                  <c:v>0.46043875606738627</c:v>
                </c:pt>
                <c:pt idx="4">
                  <c:v>0.41845049441745674</c:v>
                </c:pt>
              </c:numCache>
            </c:numRef>
          </c:val>
          <c:smooth val="0"/>
          <c:extLst>
            <c:ext xmlns:c16="http://schemas.microsoft.com/office/drawing/2014/chart" uri="{C3380CC4-5D6E-409C-BE32-E72D297353CC}">
              <c16:uniqueId val="{00000002-CE02-4669-BBC4-AAAAD5A40454}"/>
            </c:ext>
          </c:extLst>
        </c:ser>
        <c:ser>
          <c:idx val="3"/>
          <c:order val="3"/>
          <c:tx>
            <c:strRef>
              <c:f>'17R TUI DEP'!$E$74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'17R TUI DEP'!$F$70:$J$70</c:f>
              <c:strCache>
                <c:ptCount val="5"/>
                <c:pt idx="0">
                  <c:v>2014-2015</c:v>
                </c:pt>
                <c:pt idx="1">
                  <c:v>2015-2016</c:v>
                </c:pt>
                <c:pt idx="2">
                  <c:v>2016-2017</c:v>
                </c:pt>
                <c:pt idx="3">
                  <c:v>2017-2018</c:v>
                </c:pt>
                <c:pt idx="4">
                  <c:v>2018-2019</c:v>
                </c:pt>
              </c:strCache>
            </c:strRef>
          </c:cat>
          <c:val>
            <c:numRef>
              <c:f>'17R TUI DEP'!$F$74:$J$74</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3-CE02-4669-BBC4-AAAAD5A40454}"/>
            </c:ext>
          </c:extLst>
        </c:ser>
        <c:ser>
          <c:idx val="4"/>
          <c:order val="4"/>
          <c:tx>
            <c:strRef>
              <c:f>'17R TUI DEP'!$E$75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'17R TUI DEP'!$F$70:$J$70</c:f>
              <c:strCache>
                <c:ptCount val="5"/>
                <c:pt idx="0">
                  <c:v>2014-2015</c:v>
                </c:pt>
                <c:pt idx="1">
                  <c:v>2015-2016</c:v>
                </c:pt>
                <c:pt idx="2">
                  <c:v>2016-2017</c:v>
                </c:pt>
                <c:pt idx="3">
                  <c:v>2017-2018</c:v>
                </c:pt>
                <c:pt idx="4">
                  <c:v>2018-2019</c:v>
                </c:pt>
              </c:strCache>
            </c:strRef>
          </c:cat>
          <c:val>
            <c:numRef>
              <c:f>'17R TUI DEP'!$F$75:$J$75</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4-CE02-4669-BBC4-AAAAD5A40454}"/>
            </c:ext>
          </c:extLst>
        </c:ser>
        <c:dLbls>
          <c:showLegendKey val="0"/>
          <c:showVal val="0"/>
          <c:showCatName val="0"/>
          <c:showSerName val="0"/>
          <c:showPercent val="0"/>
          <c:showBubbleSize val="0"/>
        </c:dLbls>
        <c:marker val="1"/>
        <c:smooth val="0"/>
        <c:axId val="792211016"/>
        <c:axId val="792202784"/>
      </c:lineChart>
      <c:catAx>
        <c:axId val="792211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92202784"/>
        <c:crosses val="autoZero"/>
        <c:auto val="1"/>
        <c:lblAlgn val="ctr"/>
        <c:lblOffset val="100"/>
        <c:tickLblSkip val="1"/>
        <c:tickMarkSkip val="1"/>
        <c:noMultiLvlLbl val="0"/>
      </c:catAx>
      <c:valAx>
        <c:axId val="792202784"/>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11016"/>
        <c:crosses val="autoZero"/>
        <c:crossBetween val="between"/>
      </c:valAx>
      <c:spPr>
        <a:solidFill>
          <a:srgbClr val="C0C0C0"/>
        </a:solidFill>
        <a:ln w="12700">
          <a:solidFill>
            <a:srgbClr val="808080"/>
          </a:solidFill>
          <a:prstDash val="solid"/>
        </a:ln>
      </c:spPr>
    </c:plotArea>
    <c:legend>
      <c:legendPos val="r"/>
      <c:layout>
        <c:manualLayout>
          <c:xMode val="edge"/>
          <c:yMode val="edge"/>
          <c:x val="0.79032340443569693"/>
          <c:y val="2.5906775077075186E-2"/>
          <c:w val="0.19924119439555385"/>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753295302755E-2"/>
          <c:y val="5.52763819095477E-2"/>
          <c:w val="0.74785846409457202"/>
          <c:h val="0.85929648241206003"/>
        </c:manualLayout>
      </c:layout>
      <c:lineChart>
        <c:grouping val="standard"/>
        <c:varyColors val="0"/>
        <c:ser>
          <c:idx val="0"/>
          <c:order val="0"/>
          <c:tx>
            <c:strRef>
              <c:f>'17F TUI DEP'!$E$71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DEP'!$F$71:$J$71</c:f>
              <c:numCache>
                <c:formatCode>0.0%</c:formatCode>
                <c:ptCount val="5"/>
                <c:pt idx="0">
                  <c:v>0.52026483858982653</c:v>
                </c:pt>
                <c:pt idx="1">
                  <c:v>0.555144622174219</c:v>
                </c:pt>
                <c:pt idx="2">
                  <c:v>0.55918235637416047</c:v>
                </c:pt>
                <c:pt idx="3">
                  <c:v>0.53756298835772443</c:v>
                </c:pt>
                <c:pt idx="4">
                  <c:v>0.51486755580842047</c:v>
                </c:pt>
              </c:numCache>
            </c:numRef>
          </c:val>
          <c:smooth val="0"/>
          <c:extLst>
            <c:ext xmlns:c16="http://schemas.microsoft.com/office/drawing/2014/chart" uri="{C3380CC4-5D6E-409C-BE32-E72D297353CC}">
              <c16:uniqueId val="{00000000-D8A2-4519-9CDB-3DA8B2EF7786}"/>
            </c:ext>
          </c:extLst>
        </c:ser>
        <c:ser>
          <c:idx val="1"/>
          <c:order val="1"/>
          <c:tx>
            <c:strRef>
              <c:f>'17F TUI DEP'!$E$72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DEP'!$F$72:$J$72</c:f>
              <c:numCache>
                <c:formatCode>0.0%</c:formatCode>
                <c:ptCount val="5"/>
                <c:pt idx="0">
                  <c:v>0.60323092496244202</c:v>
                </c:pt>
                <c:pt idx="1">
                  <c:v>0.57263893741444405</c:v>
                </c:pt>
                <c:pt idx="2">
                  <c:v>0.54880887204901796</c:v>
                </c:pt>
                <c:pt idx="3">
                  <c:v>0.55522780966840102</c:v>
                </c:pt>
                <c:pt idx="4">
                  <c:v>0.52052865715673302</c:v>
                </c:pt>
              </c:numCache>
            </c:numRef>
          </c:val>
          <c:smooth val="0"/>
          <c:extLst>
            <c:ext xmlns:c16="http://schemas.microsoft.com/office/drawing/2014/chart" uri="{C3380CC4-5D6E-409C-BE32-E72D297353CC}">
              <c16:uniqueId val="{00000001-D8A2-4519-9CDB-3DA8B2EF7786}"/>
            </c:ext>
          </c:extLst>
        </c:ser>
        <c:ser>
          <c:idx val="2"/>
          <c:order val="2"/>
          <c:tx>
            <c:strRef>
              <c:f>'17F TUI DEP'!$E$73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DEP'!$F$73:$J$73</c:f>
              <c:numCache>
                <c:formatCode>0.0%</c:formatCode>
                <c:ptCount val="5"/>
                <c:pt idx="0">
                  <c:v>0.59990960568154805</c:v>
                </c:pt>
                <c:pt idx="1">
                  <c:v>0.61262453582847998</c:v>
                </c:pt>
                <c:pt idx="2">
                  <c:v>0.61023297551583799</c:v>
                </c:pt>
                <c:pt idx="3">
                  <c:v>0.60670429502422496</c:v>
                </c:pt>
                <c:pt idx="4">
                  <c:v>0.62795725406183001</c:v>
                </c:pt>
              </c:numCache>
            </c:numRef>
          </c:val>
          <c:smooth val="0"/>
          <c:extLst>
            <c:ext xmlns:c16="http://schemas.microsoft.com/office/drawing/2014/chart" uri="{C3380CC4-5D6E-409C-BE32-E72D297353CC}">
              <c16:uniqueId val="{00000002-D8A2-4519-9CDB-3DA8B2EF7786}"/>
            </c:ext>
          </c:extLst>
        </c:ser>
        <c:ser>
          <c:idx val="3"/>
          <c:order val="3"/>
          <c:tx>
            <c:strRef>
              <c:f>'17F TUI DEP'!$E$74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DEP'!$F$74:$J$74</c:f>
              <c:numCache>
                <c:formatCode>0.0%</c:formatCode>
                <c:ptCount val="5"/>
                <c:pt idx="0">
                  <c:v>0.50351323909479595</c:v>
                </c:pt>
                <c:pt idx="1">
                  <c:v>0.55411520530422997</c:v>
                </c:pt>
                <c:pt idx="2">
                  <c:v>0.53623949249735203</c:v>
                </c:pt>
                <c:pt idx="3">
                  <c:v>0.558542194252865</c:v>
                </c:pt>
                <c:pt idx="4">
                  <c:v>0.41616392408601999</c:v>
                </c:pt>
              </c:numCache>
            </c:numRef>
          </c:val>
          <c:smooth val="0"/>
          <c:extLst>
            <c:ext xmlns:c16="http://schemas.microsoft.com/office/drawing/2014/chart" uri="{C3380CC4-5D6E-409C-BE32-E72D297353CC}">
              <c16:uniqueId val="{00000003-D8A2-4519-9CDB-3DA8B2EF7786}"/>
            </c:ext>
          </c:extLst>
        </c:ser>
        <c:ser>
          <c:idx val="4"/>
          <c:order val="4"/>
          <c:tx>
            <c:strRef>
              <c:f>'17F TUI DEP'!$E$75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DEP'!$F$75:$J$75</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4-D8A2-4519-9CDB-3DA8B2EF7786}"/>
            </c:ext>
          </c:extLst>
        </c:ser>
        <c:ser>
          <c:idx val="5"/>
          <c:order val="5"/>
          <c:tx>
            <c:strRef>
              <c:f>'17F TUI DEP'!$E$76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'17F TUI DEP'!$F$70:$J$70</c:f>
              <c:strCache>
                <c:ptCount val="5"/>
                <c:pt idx="0">
                  <c:v>2014-2015</c:v>
                </c:pt>
                <c:pt idx="1">
                  <c:v>2015-2016</c:v>
                </c:pt>
                <c:pt idx="2">
                  <c:v>2016-2017</c:v>
                </c:pt>
                <c:pt idx="3">
                  <c:v>2017-2018</c:v>
                </c:pt>
                <c:pt idx="4">
                  <c:v>2018-2019</c:v>
                </c:pt>
              </c:strCache>
            </c:strRef>
          </c:cat>
          <c:val>
            <c:numRef>
              <c:f>'17F TUI DEP'!$F$76:$J$76</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5-D8A2-4519-9CDB-3DA8B2EF7786}"/>
            </c:ext>
          </c:extLst>
        </c:ser>
        <c:dLbls>
          <c:showLegendKey val="0"/>
          <c:showVal val="0"/>
          <c:showCatName val="0"/>
          <c:showSerName val="0"/>
          <c:showPercent val="0"/>
          <c:showBubbleSize val="0"/>
        </c:dLbls>
        <c:marker val="1"/>
        <c:smooth val="0"/>
        <c:axId val="792211408"/>
        <c:axId val="792207488"/>
      </c:lineChart>
      <c:catAx>
        <c:axId val="792211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07488"/>
        <c:crosses val="autoZero"/>
        <c:auto val="1"/>
        <c:lblAlgn val="ctr"/>
        <c:lblOffset val="100"/>
        <c:tickLblSkip val="1"/>
        <c:tickMarkSkip val="1"/>
        <c:noMultiLvlLbl val="0"/>
      </c:catAx>
      <c:valAx>
        <c:axId val="792207488"/>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11408"/>
        <c:crosses val="autoZero"/>
        <c:crossBetween val="between"/>
      </c:valAx>
      <c:spPr>
        <a:solidFill>
          <a:srgbClr val="C0C0C0"/>
        </a:solidFill>
        <a:ln w="12700">
          <a:solidFill>
            <a:srgbClr val="808080"/>
          </a:solidFill>
          <a:prstDash val="solid"/>
        </a:ln>
      </c:spPr>
    </c:plotArea>
    <c:legend>
      <c:legendPos val="r"/>
      <c:layout>
        <c:manualLayout>
          <c:xMode val="edge"/>
          <c:yMode val="edge"/>
          <c:x val="0.78867979023238732"/>
          <c:y val="2.7466999341092046E-2"/>
          <c:w val="0.19811334443636527"/>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1533742331305E-2"/>
          <c:y val="5.7214069336105899E-2"/>
          <c:w val="0.74478527607362"/>
          <c:h val="0.85821104004158899"/>
        </c:manualLayout>
      </c:layout>
      <c:lineChart>
        <c:grouping val="standard"/>
        <c:varyColors val="0"/>
        <c:ser>
          <c:idx val="0"/>
          <c:order val="0"/>
          <c:tx>
            <c:strRef>
              <c:f>'17F TUI DEP'!$E$36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DEP'!$F$36:$J$36</c:f>
              <c:numCache>
                <c:formatCode>0.0%</c:formatCode>
                <c:ptCount val="5"/>
                <c:pt idx="0">
                  <c:v>0.53293145187091695</c:v>
                </c:pt>
                <c:pt idx="1">
                  <c:v>0.52779833589876701</c:v>
                </c:pt>
                <c:pt idx="2">
                  <c:v>0.51774458693633696</c:v>
                </c:pt>
                <c:pt idx="3">
                  <c:v>0.50242689200771196</c:v>
                </c:pt>
                <c:pt idx="4">
                  <c:v>0.50488777428198295</c:v>
                </c:pt>
              </c:numCache>
            </c:numRef>
          </c:val>
          <c:smooth val="0"/>
          <c:extLst>
            <c:ext xmlns:c16="http://schemas.microsoft.com/office/drawing/2014/chart" uri="{C3380CC4-5D6E-409C-BE32-E72D297353CC}">
              <c16:uniqueId val="{00000000-B412-4C19-B05E-421ECB38D567}"/>
            </c:ext>
          </c:extLst>
        </c:ser>
        <c:ser>
          <c:idx val="1"/>
          <c:order val="1"/>
          <c:tx>
            <c:strRef>
              <c:f>'17F TUI DEP'!$E$37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DEP'!$F$37:$J$37</c:f>
              <c:numCache>
                <c:formatCode>0.0%</c:formatCode>
                <c:ptCount val="5"/>
                <c:pt idx="0">
                  <c:v>0.59757072833230795</c:v>
                </c:pt>
                <c:pt idx="1">
                  <c:v>0.58584052182504098</c:v>
                </c:pt>
                <c:pt idx="2">
                  <c:v>0.58302114740729005</c:v>
                </c:pt>
                <c:pt idx="3">
                  <c:v>0.57183112959445603</c:v>
                </c:pt>
                <c:pt idx="4">
                  <c:v>0.55110639126743599</c:v>
                </c:pt>
              </c:numCache>
            </c:numRef>
          </c:val>
          <c:smooth val="0"/>
          <c:extLst>
            <c:ext xmlns:c16="http://schemas.microsoft.com/office/drawing/2014/chart" uri="{C3380CC4-5D6E-409C-BE32-E72D297353CC}">
              <c16:uniqueId val="{00000001-B412-4C19-B05E-421ECB38D567}"/>
            </c:ext>
          </c:extLst>
        </c:ser>
        <c:ser>
          <c:idx val="2"/>
          <c:order val="2"/>
          <c:tx>
            <c:strRef>
              <c:f>'17F TUI DEP'!$E$38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DEP'!$F$38:$J$38</c:f>
              <c:numCache>
                <c:formatCode>0.0%</c:formatCode>
                <c:ptCount val="5"/>
                <c:pt idx="0">
                  <c:v>0.59686034309118396</c:v>
                </c:pt>
                <c:pt idx="1">
                  <c:v>0.57576910879385101</c:v>
                </c:pt>
                <c:pt idx="2">
                  <c:v>0.57937344241431099</c:v>
                </c:pt>
                <c:pt idx="3">
                  <c:v>0.57245447439754604</c:v>
                </c:pt>
                <c:pt idx="4">
                  <c:v>0.53769905881262703</c:v>
                </c:pt>
              </c:numCache>
            </c:numRef>
          </c:val>
          <c:smooth val="0"/>
          <c:extLst>
            <c:ext xmlns:c16="http://schemas.microsoft.com/office/drawing/2014/chart" uri="{C3380CC4-5D6E-409C-BE32-E72D297353CC}">
              <c16:uniqueId val="{00000002-B412-4C19-B05E-421ECB38D567}"/>
            </c:ext>
          </c:extLst>
        </c:ser>
        <c:ser>
          <c:idx val="3"/>
          <c:order val="3"/>
          <c:tx>
            <c:strRef>
              <c:f>'17F TUI DEP'!$E$39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DEP'!$F$39:$J$39</c:f>
              <c:numCache>
                <c:formatCode>0.0%</c:formatCode>
                <c:ptCount val="5"/>
                <c:pt idx="0">
                  <c:v>0.58959017811479542</c:v>
                </c:pt>
                <c:pt idx="1">
                  <c:v>0.59931643664435152</c:v>
                </c:pt>
                <c:pt idx="2">
                  <c:v>0.573777200012071</c:v>
                </c:pt>
                <c:pt idx="3">
                  <c:v>0.56307471434882239</c:v>
                </c:pt>
                <c:pt idx="4">
                  <c:v>0.55486971478671943</c:v>
                </c:pt>
              </c:numCache>
            </c:numRef>
          </c:val>
          <c:smooth val="0"/>
          <c:extLst>
            <c:ext xmlns:c16="http://schemas.microsoft.com/office/drawing/2014/chart" uri="{C3380CC4-5D6E-409C-BE32-E72D297353CC}">
              <c16:uniqueId val="{00000003-B412-4C19-B05E-421ECB38D567}"/>
            </c:ext>
          </c:extLst>
        </c:ser>
        <c:ser>
          <c:idx val="4"/>
          <c:order val="4"/>
          <c:tx>
            <c:strRef>
              <c:f>'17F TUI DEP'!$E$40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DEP'!$F$40:$J$40</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4-B412-4C19-B05E-421ECB38D567}"/>
            </c:ext>
          </c:extLst>
        </c:ser>
        <c:ser>
          <c:idx val="5"/>
          <c:order val="5"/>
          <c:tx>
            <c:strRef>
              <c:f>'17F TUI DEP'!$E$41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'17F TUI DEP'!$F$35:$J$35</c:f>
              <c:strCache>
                <c:ptCount val="5"/>
                <c:pt idx="0">
                  <c:v>2014-2015</c:v>
                </c:pt>
                <c:pt idx="1">
                  <c:v>2015-2016</c:v>
                </c:pt>
                <c:pt idx="2">
                  <c:v>2016-2017</c:v>
                </c:pt>
                <c:pt idx="3">
                  <c:v>2017-2018</c:v>
                </c:pt>
                <c:pt idx="4">
                  <c:v>2018-2019</c:v>
                </c:pt>
              </c:strCache>
            </c:strRef>
          </c:cat>
          <c:val>
            <c:numRef>
              <c:f>'17F TUI DEP'!$F$41:$J$41</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5-B412-4C19-B05E-421ECB38D567}"/>
            </c:ext>
          </c:extLst>
        </c:ser>
        <c:dLbls>
          <c:showLegendKey val="0"/>
          <c:showVal val="0"/>
          <c:showCatName val="0"/>
          <c:showSerName val="0"/>
          <c:showPercent val="0"/>
          <c:showBubbleSize val="0"/>
        </c:dLbls>
        <c:marker val="1"/>
        <c:smooth val="0"/>
        <c:axId val="792214544"/>
        <c:axId val="792212976"/>
      </c:lineChart>
      <c:catAx>
        <c:axId val="792214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12976"/>
        <c:crosses val="autoZero"/>
        <c:auto val="1"/>
        <c:lblAlgn val="ctr"/>
        <c:lblOffset val="100"/>
        <c:tickLblSkip val="1"/>
        <c:tickMarkSkip val="1"/>
        <c:noMultiLvlLbl val="0"/>
      </c:catAx>
      <c:valAx>
        <c:axId val="792212976"/>
        <c:scaling>
          <c:orientation val="minMax"/>
          <c:min val="0.420000000000000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14544"/>
        <c:crosses val="autoZero"/>
        <c:crossBetween val="between"/>
      </c:valAx>
      <c:spPr>
        <a:solidFill>
          <a:srgbClr val="C0C0C0"/>
        </a:solidFill>
        <a:ln w="12700">
          <a:solidFill>
            <a:srgbClr val="808080"/>
          </a:solidFill>
          <a:prstDash val="solid"/>
        </a:ln>
      </c:spPr>
    </c:plotArea>
    <c:legend>
      <c:legendPos val="r"/>
      <c:layout>
        <c:manualLayout>
          <c:xMode val="edge"/>
          <c:yMode val="edge"/>
          <c:x val="0.79367364262130147"/>
          <c:y val="3.0181123583694042E-2"/>
          <c:w val="0.19216250597672199"/>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4539877300596E-2"/>
          <c:y val="8.0200697546350105E-2"/>
          <c:w val="0.754601226993865"/>
          <c:h val="0.81955087805176496"/>
        </c:manualLayout>
      </c:layout>
      <c:lineChart>
        <c:grouping val="standard"/>
        <c:varyColors val="0"/>
        <c:ser>
          <c:idx val="0"/>
          <c:order val="0"/>
          <c:tx>
            <c:strRef>
              <c:f>'17S TUI DEP'!$E$36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DEP'!$F$36:$J$36</c:f>
              <c:numCache>
                <c:formatCode>0.0%</c:formatCode>
                <c:ptCount val="5"/>
                <c:pt idx="0">
                  <c:v>0.72762173574823996</c:v>
                </c:pt>
                <c:pt idx="1">
                  <c:v>0.7238242275622635</c:v>
                </c:pt>
                <c:pt idx="2">
                  <c:v>0.7255975184989335</c:v>
                </c:pt>
                <c:pt idx="3">
                  <c:v>0.69498840042689491</c:v>
                </c:pt>
                <c:pt idx="4">
                  <c:v>0.69025996463369199</c:v>
                </c:pt>
              </c:numCache>
            </c:numRef>
          </c:val>
          <c:smooth val="0"/>
          <c:extLst>
            <c:ext xmlns:c16="http://schemas.microsoft.com/office/drawing/2014/chart" uri="{C3380CC4-5D6E-409C-BE32-E72D297353CC}">
              <c16:uniqueId val="{00000000-3106-4646-A6E2-81493DF7F5CB}"/>
            </c:ext>
          </c:extLst>
        </c:ser>
        <c:ser>
          <c:idx val="1"/>
          <c:order val="1"/>
          <c:tx>
            <c:strRef>
              <c:f>'17S TUI DEP'!$E$37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DEP'!$F$37:$J$37</c:f>
              <c:numCache>
                <c:formatCode>0.0%</c:formatCode>
                <c:ptCount val="5"/>
                <c:pt idx="0">
                  <c:v>0.61457615785318598</c:v>
                </c:pt>
                <c:pt idx="1">
                  <c:v>0.60196219895047698</c:v>
                </c:pt>
                <c:pt idx="2">
                  <c:v>0.59327040387042951</c:v>
                </c:pt>
                <c:pt idx="3">
                  <c:v>0.57699114395768902</c:v>
                </c:pt>
                <c:pt idx="4">
                  <c:v>0.57330687063211805</c:v>
                </c:pt>
              </c:numCache>
            </c:numRef>
          </c:val>
          <c:smooth val="0"/>
          <c:extLst>
            <c:ext xmlns:c16="http://schemas.microsoft.com/office/drawing/2014/chart" uri="{C3380CC4-5D6E-409C-BE32-E72D297353CC}">
              <c16:uniqueId val="{00000001-3106-4646-A6E2-81493DF7F5CB}"/>
            </c:ext>
          </c:extLst>
        </c:ser>
        <c:ser>
          <c:idx val="2"/>
          <c:order val="2"/>
          <c:tx>
            <c:strRef>
              <c:f>'17S TUI DEP'!$E$38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DEP'!$F$38:$J$38</c:f>
              <c:numCache>
                <c:formatCode>0.0%</c:formatCode>
                <c:ptCount val="5"/>
                <c:pt idx="0">
                  <c:v>0.56176171342777304</c:v>
                </c:pt>
                <c:pt idx="1">
                  <c:v>0.55883648385987095</c:v>
                </c:pt>
                <c:pt idx="2">
                  <c:v>0.56388763839560896</c:v>
                </c:pt>
                <c:pt idx="3">
                  <c:v>0.53900085057612002</c:v>
                </c:pt>
                <c:pt idx="4">
                  <c:v>0.52804629887183896</c:v>
                </c:pt>
              </c:numCache>
            </c:numRef>
          </c:val>
          <c:smooth val="0"/>
          <c:extLst>
            <c:ext xmlns:c16="http://schemas.microsoft.com/office/drawing/2014/chart" uri="{C3380CC4-5D6E-409C-BE32-E72D297353CC}">
              <c16:uniqueId val="{00000002-3106-4646-A6E2-81493DF7F5CB}"/>
            </c:ext>
          </c:extLst>
        </c:ser>
        <c:ser>
          <c:idx val="3"/>
          <c:order val="3"/>
          <c:tx>
            <c:strRef>
              <c:f>'17S TUI DEP'!$E$39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DEP'!$F$39:$J$39</c:f>
              <c:numCache>
                <c:formatCode>0.0%</c:formatCode>
                <c:ptCount val="5"/>
                <c:pt idx="0">
                  <c:v>0.45892243004281802</c:v>
                </c:pt>
                <c:pt idx="1">
                  <c:v>0.45822229420121302</c:v>
                </c:pt>
                <c:pt idx="2">
                  <c:v>0.45351306282224502</c:v>
                </c:pt>
                <c:pt idx="3">
                  <c:v>0.44158992921496198</c:v>
                </c:pt>
                <c:pt idx="4">
                  <c:v>0.42313019189194401</c:v>
                </c:pt>
              </c:numCache>
            </c:numRef>
          </c:val>
          <c:smooth val="0"/>
          <c:extLst>
            <c:ext xmlns:c16="http://schemas.microsoft.com/office/drawing/2014/chart" uri="{C3380CC4-5D6E-409C-BE32-E72D297353CC}">
              <c16:uniqueId val="{00000003-3106-4646-A6E2-81493DF7F5CB}"/>
            </c:ext>
          </c:extLst>
        </c:ser>
        <c:ser>
          <c:idx val="4"/>
          <c:order val="4"/>
          <c:tx>
            <c:strRef>
              <c:f>'17S TUI DEP'!$E$40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DEP'!$F$40:$J$40</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4-3106-4646-A6E2-81493DF7F5CB}"/>
            </c:ext>
          </c:extLst>
        </c:ser>
        <c:ser>
          <c:idx val="5"/>
          <c:order val="5"/>
          <c:tx>
            <c:strRef>
              <c:f>'17S TUI DEP'!$E$41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'17S TUI DEP'!$F$35:$J$35</c:f>
              <c:strCache>
                <c:ptCount val="5"/>
                <c:pt idx="0">
                  <c:v>2014-2015</c:v>
                </c:pt>
                <c:pt idx="1">
                  <c:v>2015-2016</c:v>
                </c:pt>
                <c:pt idx="2">
                  <c:v>2016-2017</c:v>
                </c:pt>
                <c:pt idx="3">
                  <c:v>2017-2018</c:v>
                </c:pt>
                <c:pt idx="4">
                  <c:v>2018-2019</c:v>
                </c:pt>
              </c:strCache>
            </c:strRef>
          </c:cat>
          <c:val>
            <c:numRef>
              <c:f>'17S TUI DEP'!$F$41:$J$41</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5-3106-4646-A6E2-81493DF7F5CB}"/>
            </c:ext>
          </c:extLst>
        </c:ser>
        <c:dLbls>
          <c:showLegendKey val="0"/>
          <c:showVal val="0"/>
          <c:showCatName val="0"/>
          <c:showSerName val="0"/>
          <c:showPercent val="0"/>
          <c:showBubbleSize val="0"/>
        </c:dLbls>
        <c:marker val="1"/>
        <c:smooth val="0"/>
        <c:axId val="792213368"/>
        <c:axId val="792214936"/>
      </c:lineChart>
      <c:catAx>
        <c:axId val="792213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92214936"/>
        <c:crosses val="autoZero"/>
        <c:auto val="1"/>
        <c:lblAlgn val="ctr"/>
        <c:lblOffset val="100"/>
        <c:tickLblSkip val="1"/>
        <c:tickMarkSkip val="1"/>
        <c:noMultiLvlLbl val="0"/>
      </c:catAx>
      <c:valAx>
        <c:axId val="792214936"/>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2213368"/>
        <c:crosses val="autoZero"/>
        <c:crossBetween val="between"/>
      </c:valAx>
      <c:spPr>
        <a:solidFill>
          <a:srgbClr val="C0C0C0"/>
        </a:solidFill>
        <a:ln w="12700">
          <a:solidFill>
            <a:srgbClr val="808080"/>
          </a:solidFill>
          <a:prstDash val="solid"/>
        </a:ln>
      </c:spPr>
    </c:plotArea>
    <c:legend>
      <c:legendPos val="r"/>
      <c:layout>
        <c:manualLayout>
          <c:xMode val="edge"/>
          <c:yMode val="edge"/>
          <c:x val="0.79593792298646471"/>
          <c:y val="2.923389255195806E-2"/>
          <c:w val="0.1922532549884220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97546012269997E-2"/>
          <c:y val="5.5415685285743303E-2"/>
          <c:w val="0.750920245398773"/>
          <c:h val="0.86649980628616796"/>
        </c:manualLayout>
      </c:layout>
      <c:lineChart>
        <c:grouping val="standard"/>
        <c:varyColors val="0"/>
        <c:ser>
          <c:idx val="0"/>
          <c:order val="0"/>
          <c:tx>
            <c:strRef>
              <c:f>'17S TUI DEP'!$E$71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DEP'!$F$71:$J$71</c:f>
              <c:numCache>
                <c:formatCode>0.0%</c:formatCode>
                <c:ptCount val="5"/>
                <c:pt idx="0">
                  <c:v>0.8216319498337421</c:v>
                </c:pt>
                <c:pt idx="1">
                  <c:v>0.83118132529088951</c:v>
                </c:pt>
                <c:pt idx="2">
                  <c:v>0.77768103378832842</c:v>
                </c:pt>
                <c:pt idx="3">
                  <c:v>0.75282235630751604</c:v>
                </c:pt>
                <c:pt idx="4">
                  <c:v>0.71890674100724095</c:v>
                </c:pt>
              </c:numCache>
            </c:numRef>
          </c:val>
          <c:smooth val="0"/>
          <c:extLst>
            <c:ext xmlns:c16="http://schemas.microsoft.com/office/drawing/2014/chart" uri="{C3380CC4-5D6E-409C-BE32-E72D297353CC}">
              <c16:uniqueId val="{00000000-9355-487E-A781-3B198DD0069D}"/>
            </c:ext>
          </c:extLst>
        </c:ser>
        <c:ser>
          <c:idx val="1"/>
          <c:order val="1"/>
          <c:tx>
            <c:strRef>
              <c:f>'17S TUI DEP'!$E$72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DEP'!$F$72:$J$72</c:f>
              <c:numCache>
                <c:formatCode>0.0%</c:formatCode>
                <c:ptCount val="5"/>
                <c:pt idx="0">
                  <c:v>0.61571570296740408</c:v>
                </c:pt>
                <c:pt idx="1">
                  <c:v>0.58152578357173801</c:v>
                </c:pt>
                <c:pt idx="2">
                  <c:v>0.56725169841299494</c:v>
                </c:pt>
                <c:pt idx="3">
                  <c:v>0.5653145054326455</c:v>
                </c:pt>
                <c:pt idx="4">
                  <c:v>0.56573355760232191</c:v>
                </c:pt>
              </c:numCache>
            </c:numRef>
          </c:val>
          <c:smooth val="0"/>
          <c:extLst>
            <c:ext xmlns:c16="http://schemas.microsoft.com/office/drawing/2014/chart" uri="{C3380CC4-5D6E-409C-BE32-E72D297353CC}">
              <c16:uniqueId val="{00000001-9355-487E-A781-3B198DD0069D}"/>
            </c:ext>
          </c:extLst>
        </c:ser>
        <c:ser>
          <c:idx val="2"/>
          <c:order val="2"/>
          <c:tx>
            <c:strRef>
              <c:f>'17S TUI DEP'!$E$73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DEP'!$F$73:$J$73</c:f>
              <c:numCache>
                <c:formatCode>0.0%</c:formatCode>
                <c:ptCount val="5"/>
                <c:pt idx="0">
                  <c:v>0.5688414825279825</c:v>
                </c:pt>
                <c:pt idx="1">
                  <c:v>0.58116515949258751</c:v>
                </c:pt>
                <c:pt idx="2">
                  <c:v>0.58229001232074395</c:v>
                </c:pt>
                <c:pt idx="3">
                  <c:v>0.59027344605239507</c:v>
                </c:pt>
                <c:pt idx="4">
                  <c:v>0.56296645638680443</c:v>
                </c:pt>
              </c:numCache>
            </c:numRef>
          </c:val>
          <c:smooth val="0"/>
          <c:extLst>
            <c:ext xmlns:c16="http://schemas.microsoft.com/office/drawing/2014/chart" uri="{C3380CC4-5D6E-409C-BE32-E72D297353CC}">
              <c16:uniqueId val="{00000002-9355-487E-A781-3B198DD0069D}"/>
            </c:ext>
          </c:extLst>
        </c:ser>
        <c:ser>
          <c:idx val="3"/>
          <c:order val="3"/>
          <c:tx>
            <c:strRef>
              <c:f>'17S TUI DEP'!$E$74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DEP'!$F$74:$J$74</c:f>
              <c:numCache>
                <c:formatCode>0.0%</c:formatCode>
                <c:ptCount val="5"/>
                <c:pt idx="0">
                  <c:v>0.50165783501013195</c:v>
                </c:pt>
                <c:pt idx="1">
                  <c:v>0.532573267720447</c:v>
                </c:pt>
                <c:pt idx="2">
                  <c:v>0.53565703703265455</c:v>
                </c:pt>
                <c:pt idx="3">
                  <c:v>0.52445569947208304</c:v>
                </c:pt>
                <c:pt idx="4">
                  <c:v>0.4491817021388585</c:v>
                </c:pt>
              </c:numCache>
            </c:numRef>
          </c:val>
          <c:smooth val="0"/>
          <c:extLst>
            <c:ext xmlns:c16="http://schemas.microsoft.com/office/drawing/2014/chart" uri="{C3380CC4-5D6E-409C-BE32-E72D297353CC}">
              <c16:uniqueId val="{00000003-9355-487E-A781-3B198DD0069D}"/>
            </c:ext>
          </c:extLst>
        </c:ser>
        <c:ser>
          <c:idx val="4"/>
          <c:order val="4"/>
          <c:tx>
            <c:strRef>
              <c:f>'17S TUI DEP'!$E$75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DEP'!$F$75:$J$75</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4-9355-487E-A781-3B198DD0069D}"/>
            </c:ext>
          </c:extLst>
        </c:ser>
        <c:ser>
          <c:idx val="5"/>
          <c:order val="5"/>
          <c:tx>
            <c:strRef>
              <c:f>'17S TUI DEP'!$E$76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'17S TUI DEP'!$F$70:$J$70</c:f>
              <c:strCache>
                <c:ptCount val="5"/>
                <c:pt idx="0">
                  <c:v>2014-2015</c:v>
                </c:pt>
                <c:pt idx="1">
                  <c:v>2015-2016</c:v>
                </c:pt>
                <c:pt idx="2">
                  <c:v>2016-2017</c:v>
                </c:pt>
                <c:pt idx="3">
                  <c:v>2017-2018</c:v>
                </c:pt>
                <c:pt idx="4">
                  <c:v>2018-2019</c:v>
                </c:pt>
              </c:strCache>
            </c:strRef>
          </c:cat>
          <c:val>
            <c:numRef>
              <c:f>'17S TUI DEP'!$F$76:$J$76</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5-9355-487E-A781-3B198DD0069D}"/>
            </c:ext>
          </c:extLst>
        </c:ser>
        <c:dLbls>
          <c:showLegendKey val="0"/>
          <c:showVal val="0"/>
          <c:showCatName val="0"/>
          <c:showSerName val="0"/>
          <c:showPercent val="0"/>
          <c:showBubbleSize val="0"/>
        </c:dLbls>
        <c:marker val="1"/>
        <c:smooth val="0"/>
        <c:axId val="792215328"/>
        <c:axId val="792215720"/>
      </c:lineChart>
      <c:catAx>
        <c:axId val="792215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92215720"/>
        <c:crosses val="autoZero"/>
        <c:auto val="1"/>
        <c:lblAlgn val="ctr"/>
        <c:lblOffset val="100"/>
        <c:tickLblSkip val="1"/>
        <c:tickMarkSkip val="1"/>
        <c:noMultiLvlLbl val="0"/>
      </c:catAx>
      <c:valAx>
        <c:axId val="792215720"/>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92215328"/>
        <c:crosses val="autoZero"/>
        <c:crossBetween val="between"/>
      </c:valAx>
      <c:spPr>
        <a:solidFill>
          <a:srgbClr val="C0C0C0"/>
        </a:solidFill>
        <a:ln w="12700">
          <a:solidFill>
            <a:srgbClr val="808080"/>
          </a:solidFill>
          <a:prstDash val="solid"/>
        </a:ln>
      </c:spPr>
    </c:plotArea>
    <c:legend>
      <c:legendPos val="r"/>
      <c:layout>
        <c:manualLayout>
          <c:xMode val="edge"/>
          <c:yMode val="edge"/>
          <c:x val="0.79877212330570424"/>
          <c:y val="2.7522983727165291E-2"/>
          <c:w val="0.18894668794930913"/>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8.0200697546350105E-2"/>
          <c:w val="0.75000089757690103"/>
          <c:h val="0.81955087805176496"/>
        </c:manualLayout>
      </c:layout>
      <c:lineChart>
        <c:grouping val="standard"/>
        <c:varyColors val="0"/>
        <c:ser>
          <c:idx val="0"/>
          <c:order val="0"/>
          <c:tx>
            <c:strRef>
              <c:f>'17C TUI DEP'!$E$36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DEP'!$F$36:$J$36</c:f>
              <c:numCache>
                <c:formatCode>0.0%</c:formatCode>
                <c:ptCount val="5"/>
                <c:pt idx="0">
                  <c:v>0.72371307003162</c:v>
                </c:pt>
                <c:pt idx="1">
                  <c:v>0.71354395094169198</c:v>
                </c:pt>
                <c:pt idx="2">
                  <c:v>0.70526498549855898</c:v>
                </c:pt>
                <c:pt idx="3">
                  <c:v>0.68779460696146499</c:v>
                </c:pt>
                <c:pt idx="4">
                  <c:v>0.67541798057139701</c:v>
                </c:pt>
              </c:numCache>
            </c:numRef>
          </c:val>
          <c:smooth val="0"/>
          <c:extLst>
            <c:ext xmlns:c16="http://schemas.microsoft.com/office/drawing/2014/chart" uri="{C3380CC4-5D6E-409C-BE32-E72D297353CC}">
              <c16:uniqueId val="{00000000-F6C4-4992-A7D7-A8921B494064}"/>
            </c:ext>
          </c:extLst>
        </c:ser>
        <c:ser>
          <c:idx val="1"/>
          <c:order val="1"/>
          <c:tx>
            <c:strRef>
              <c:f>'17C TUI DEP'!$E$37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DEP'!$F$37:$J$37</c:f>
              <c:numCache>
                <c:formatCode>0.0%</c:formatCode>
                <c:ptCount val="5"/>
                <c:pt idx="0">
                  <c:v>0.65737929043549548</c:v>
                </c:pt>
                <c:pt idx="1">
                  <c:v>0.654312280730314</c:v>
                </c:pt>
                <c:pt idx="2">
                  <c:v>0.64703873415754609</c:v>
                </c:pt>
                <c:pt idx="3">
                  <c:v>0.64436224634376393</c:v>
                </c:pt>
                <c:pt idx="4">
                  <c:v>0.62845678217672152</c:v>
                </c:pt>
              </c:numCache>
            </c:numRef>
          </c:val>
          <c:smooth val="0"/>
          <c:extLst>
            <c:ext xmlns:c16="http://schemas.microsoft.com/office/drawing/2014/chart" uri="{C3380CC4-5D6E-409C-BE32-E72D297353CC}">
              <c16:uniqueId val="{00000001-F6C4-4992-A7D7-A8921B494064}"/>
            </c:ext>
          </c:extLst>
        </c:ser>
        <c:ser>
          <c:idx val="2"/>
          <c:order val="2"/>
          <c:tx>
            <c:strRef>
              <c:f>'17C TUI DEP'!$E$38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DEP'!$F$38:$J$38</c:f>
              <c:numCache>
                <c:formatCode>0.0%</c:formatCode>
                <c:ptCount val="5"/>
                <c:pt idx="0">
                  <c:v>0.5972155357117459</c:v>
                </c:pt>
                <c:pt idx="1">
                  <c:v>0.59798072598829</c:v>
                </c:pt>
                <c:pt idx="2">
                  <c:v>0.59735315172363301</c:v>
                </c:pt>
                <c:pt idx="3">
                  <c:v>0.60537044946639351</c:v>
                </c:pt>
                <c:pt idx="4">
                  <c:v>0.59169666033359047</c:v>
                </c:pt>
              </c:numCache>
            </c:numRef>
          </c:val>
          <c:smooth val="0"/>
          <c:extLst>
            <c:ext xmlns:c16="http://schemas.microsoft.com/office/drawing/2014/chart" uri="{C3380CC4-5D6E-409C-BE32-E72D297353CC}">
              <c16:uniqueId val="{00000002-F6C4-4992-A7D7-A8921B494064}"/>
            </c:ext>
          </c:extLst>
        </c:ser>
        <c:ser>
          <c:idx val="3"/>
          <c:order val="3"/>
          <c:tx>
            <c:strRef>
              <c:f>'17C TUI DEP'!$E$39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DEP'!$F$39:$J$39</c:f>
              <c:numCache>
                <c:formatCode>0.0%</c:formatCode>
                <c:ptCount val="5"/>
                <c:pt idx="0">
                  <c:v>0.47320879700056895</c:v>
                </c:pt>
                <c:pt idx="1">
                  <c:v>0.45758284308789998</c:v>
                </c:pt>
                <c:pt idx="2">
                  <c:v>0.452793919564906</c:v>
                </c:pt>
                <c:pt idx="3">
                  <c:v>0.43524003118636051</c:v>
                </c:pt>
                <c:pt idx="4">
                  <c:v>0.42897261673675247</c:v>
                </c:pt>
              </c:numCache>
            </c:numRef>
          </c:val>
          <c:smooth val="0"/>
          <c:extLst>
            <c:ext xmlns:c16="http://schemas.microsoft.com/office/drawing/2014/chart" uri="{C3380CC4-5D6E-409C-BE32-E72D297353CC}">
              <c16:uniqueId val="{00000003-F6C4-4992-A7D7-A8921B494064}"/>
            </c:ext>
          </c:extLst>
        </c:ser>
        <c:ser>
          <c:idx val="4"/>
          <c:order val="4"/>
          <c:tx>
            <c:strRef>
              <c:f>'17C TUI DEP'!$E$40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DEP'!$F$40:$J$40</c:f>
              <c:numCache>
                <c:formatCode>0.0%</c:formatCode>
                <c:ptCount val="5"/>
                <c:pt idx="0">
                  <c:v>0.52000427863377197</c:v>
                </c:pt>
                <c:pt idx="1">
                  <c:v>0.50919228893063095</c:v>
                </c:pt>
                <c:pt idx="2">
                  <c:v>0.50429090562072398</c:v>
                </c:pt>
                <c:pt idx="3">
                  <c:v>0.498161922520164</c:v>
                </c:pt>
                <c:pt idx="4">
                  <c:v>0.47527292578624902</c:v>
                </c:pt>
              </c:numCache>
            </c:numRef>
          </c:val>
          <c:smooth val="0"/>
          <c:extLst>
            <c:ext xmlns:c16="http://schemas.microsoft.com/office/drawing/2014/chart" uri="{C3380CC4-5D6E-409C-BE32-E72D297353CC}">
              <c16:uniqueId val="{00000004-F6C4-4992-A7D7-A8921B494064}"/>
            </c:ext>
          </c:extLst>
        </c:ser>
        <c:ser>
          <c:idx val="5"/>
          <c:order val="5"/>
          <c:tx>
            <c:strRef>
              <c:f>'17C TUI DEP'!$E$41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DEP'!$F$41:$J$41</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5-F6C4-4992-A7D7-A8921B494064}"/>
            </c:ext>
          </c:extLst>
        </c:ser>
        <c:ser>
          <c:idx val="6"/>
          <c:order val="6"/>
          <c:tx>
            <c:strRef>
              <c:f>'17C TUI DEP'!$E$42</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'17C TUI DEP'!$F$35:$J$35</c:f>
              <c:strCache>
                <c:ptCount val="5"/>
                <c:pt idx="0">
                  <c:v>2014-2015</c:v>
                </c:pt>
                <c:pt idx="1">
                  <c:v>2015-2016</c:v>
                </c:pt>
                <c:pt idx="2">
                  <c:v>2016-2017</c:v>
                </c:pt>
                <c:pt idx="3">
                  <c:v>2017-2018</c:v>
                </c:pt>
                <c:pt idx="4">
                  <c:v>2018-2019</c:v>
                </c:pt>
              </c:strCache>
            </c:strRef>
          </c:cat>
          <c:val>
            <c:numRef>
              <c:f>'17C TUI DEP'!$F$42:$J$42</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6-F6C4-4992-A7D7-A8921B494064}"/>
            </c:ext>
          </c:extLst>
        </c:ser>
        <c:dLbls>
          <c:showLegendKey val="0"/>
          <c:showVal val="0"/>
          <c:showCatName val="0"/>
          <c:showSerName val="0"/>
          <c:showPercent val="0"/>
          <c:showBubbleSize val="0"/>
        </c:dLbls>
        <c:marker val="1"/>
        <c:smooth val="0"/>
        <c:axId val="895601888"/>
        <c:axId val="756805024"/>
      </c:lineChart>
      <c:catAx>
        <c:axId val="89560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805024"/>
        <c:crosses val="autoZero"/>
        <c:auto val="1"/>
        <c:lblAlgn val="ctr"/>
        <c:lblOffset val="100"/>
        <c:tickLblSkip val="1"/>
        <c:tickMarkSkip val="1"/>
        <c:noMultiLvlLbl val="0"/>
      </c:catAx>
      <c:valAx>
        <c:axId val="756805024"/>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95601888"/>
        <c:crosses val="autoZero"/>
        <c:crossBetween val="between"/>
      </c:valAx>
      <c:spPr>
        <a:solidFill>
          <a:srgbClr val="C0C0C0"/>
        </a:solidFill>
        <a:ln w="12700">
          <a:solidFill>
            <a:srgbClr val="808080"/>
          </a:solidFill>
          <a:prstDash val="solid"/>
        </a:ln>
      </c:spPr>
    </c:plotArea>
    <c:legend>
      <c:legendPos val="r"/>
      <c:layout>
        <c:manualLayout>
          <c:xMode val="edge"/>
          <c:yMode val="edge"/>
          <c:x val="0.79386847306286368"/>
          <c:y val="3.2258088333195101E-2"/>
          <c:w val="0.19669824911896266"/>
          <c:h val="0.4375003230189585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1874703051594E-2"/>
          <c:y val="5.7934580071458901E-2"/>
          <c:w val="0.75000089757690103"/>
          <c:h val="0.86398091150045198"/>
        </c:manualLayout>
      </c:layout>
      <c:lineChart>
        <c:grouping val="standard"/>
        <c:varyColors val="0"/>
        <c:ser>
          <c:idx val="0"/>
          <c:order val="0"/>
          <c:tx>
            <c:strRef>
              <c:f>'17C TUI DEP'!$E$72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DEP'!$F$72:$J$72</c:f>
              <c:numCache>
                <c:formatCode>0.0%</c:formatCode>
                <c:ptCount val="5"/>
                <c:pt idx="0">
                  <c:v>0.70698318279095651</c:v>
                </c:pt>
                <c:pt idx="1">
                  <c:v>0.69994477785257359</c:v>
                </c:pt>
                <c:pt idx="2">
                  <c:v>0.67197572927065496</c:v>
                </c:pt>
                <c:pt idx="3">
                  <c:v>0.66573318446613694</c:v>
                </c:pt>
                <c:pt idx="4">
                  <c:v>0.64242762968741896</c:v>
                </c:pt>
              </c:numCache>
            </c:numRef>
          </c:val>
          <c:smooth val="0"/>
          <c:extLst>
            <c:ext xmlns:c16="http://schemas.microsoft.com/office/drawing/2014/chart" uri="{C3380CC4-5D6E-409C-BE32-E72D297353CC}">
              <c16:uniqueId val="{00000000-EF35-4628-9328-CC1135A5C5A4}"/>
            </c:ext>
          </c:extLst>
        </c:ser>
        <c:ser>
          <c:idx val="1"/>
          <c:order val="1"/>
          <c:tx>
            <c:strRef>
              <c:f>'17C TUI DEP'!$E$73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DEP'!$F$73:$J$73</c:f>
              <c:numCache>
                <c:formatCode>0.0%</c:formatCode>
                <c:ptCount val="5"/>
                <c:pt idx="0">
                  <c:v>0.70011937649093348</c:v>
                </c:pt>
                <c:pt idx="1">
                  <c:v>0.67262232154070001</c:v>
                </c:pt>
                <c:pt idx="2">
                  <c:v>0.68339615307209245</c:v>
                </c:pt>
                <c:pt idx="3">
                  <c:v>0.67045575893308706</c:v>
                </c:pt>
                <c:pt idx="4">
                  <c:v>0.64957165142516249</c:v>
                </c:pt>
              </c:numCache>
            </c:numRef>
          </c:val>
          <c:smooth val="0"/>
          <c:extLst>
            <c:ext xmlns:c16="http://schemas.microsoft.com/office/drawing/2014/chart" uri="{C3380CC4-5D6E-409C-BE32-E72D297353CC}">
              <c16:uniqueId val="{00000001-EF35-4628-9328-CC1135A5C5A4}"/>
            </c:ext>
          </c:extLst>
        </c:ser>
        <c:ser>
          <c:idx val="2"/>
          <c:order val="2"/>
          <c:tx>
            <c:strRef>
              <c:f>'17C TUI DEP'!$E$74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DEP'!$F$74:$J$74</c:f>
              <c:numCache>
                <c:formatCode>0.0%</c:formatCode>
                <c:ptCount val="5"/>
                <c:pt idx="0">
                  <c:v>0.71345625354380604</c:v>
                </c:pt>
                <c:pt idx="1">
                  <c:v>0.72459084023708797</c:v>
                </c:pt>
                <c:pt idx="2">
                  <c:v>0.683711511000622</c:v>
                </c:pt>
                <c:pt idx="3">
                  <c:v>0.57615238464327401</c:v>
                </c:pt>
                <c:pt idx="4">
                  <c:v>0.58863076455058605</c:v>
                </c:pt>
              </c:numCache>
            </c:numRef>
          </c:val>
          <c:smooth val="0"/>
          <c:extLst>
            <c:ext xmlns:c16="http://schemas.microsoft.com/office/drawing/2014/chart" uri="{C3380CC4-5D6E-409C-BE32-E72D297353CC}">
              <c16:uniqueId val="{00000002-EF35-4628-9328-CC1135A5C5A4}"/>
            </c:ext>
          </c:extLst>
        </c:ser>
        <c:ser>
          <c:idx val="3"/>
          <c:order val="3"/>
          <c:tx>
            <c:strRef>
              <c:f>'17C TUI DEP'!$E$75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DEP'!$F$75:$J$75</c:f>
              <c:numCache>
                <c:formatCode>0.0%</c:formatCode>
                <c:ptCount val="5"/>
                <c:pt idx="0">
                  <c:v>0.47360496282958753</c:v>
                </c:pt>
                <c:pt idx="1">
                  <c:v>0.47665362828859703</c:v>
                </c:pt>
                <c:pt idx="2">
                  <c:v>0.44953399889593748</c:v>
                </c:pt>
                <c:pt idx="3">
                  <c:v>0.40716757707547901</c:v>
                </c:pt>
                <c:pt idx="4">
                  <c:v>0.42169596408195653</c:v>
                </c:pt>
              </c:numCache>
            </c:numRef>
          </c:val>
          <c:smooth val="0"/>
          <c:extLst>
            <c:ext xmlns:c16="http://schemas.microsoft.com/office/drawing/2014/chart" uri="{C3380CC4-5D6E-409C-BE32-E72D297353CC}">
              <c16:uniqueId val="{00000003-EF35-4628-9328-CC1135A5C5A4}"/>
            </c:ext>
          </c:extLst>
        </c:ser>
        <c:ser>
          <c:idx val="4"/>
          <c:order val="4"/>
          <c:tx>
            <c:strRef>
              <c:f>'17C TUI DEP'!$E$76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DEP'!$F$76:$J$76</c:f>
              <c:numCache>
                <c:formatCode>0.0%</c:formatCode>
                <c:ptCount val="5"/>
                <c:pt idx="0">
                  <c:v>0.47712177960996299</c:v>
                </c:pt>
                <c:pt idx="1">
                  <c:v>0.504985445313337</c:v>
                </c:pt>
                <c:pt idx="2">
                  <c:v>0.51886888938920706</c:v>
                </c:pt>
                <c:pt idx="3">
                  <c:v>0.49363265193823902</c:v>
                </c:pt>
                <c:pt idx="4">
                  <c:v>0.43040496341951601</c:v>
                </c:pt>
              </c:numCache>
            </c:numRef>
          </c:val>
          <c:smooth val="0"/>
          <c:extLst>
            <c:ext xmlns:c16="http://schemas.microsoft.com/office/drawing/2014/chart" uri="{C3380CC4-5D6E-409C-BE32-E72D297353CC}">
              <c16:uniqueId val="{00000004-EF35-4628-9328-CC1135A5C5A4}"/>
            </c:ext>
          </c:extLst>
        </c:ser>
        <c:ser>
          <c:idx val="5"/>
          <c:order val="5"/>
          <c:tx>
            <c:strRef>
              <c:f>'17C TUI DEP'!$E$77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DEP'!$F$77:$J$77</c:f>
              <c:numCache>
                <c:formatCode>0.0%</c:formatCode>
                <c:ptCount val="5"/>
                <c:pt idx="0">
                  <c:v>0.57805304159972559</c:v>
                </c:pt>
                <c:pt idx="1">
                  <c:v>0.56918149591019451</c:v>
                </c:pt>
                <c:pt idx="2">
                  <c:v>0.56915832387614396</c:v>
                </c:pt>
                <c:pt idx="3">
                  <c:v>0.55287921426983999</c:v>
                </c:pt>
                <c:pt idx="4">
                  <c:v>0.53731822559870301</c:v>
                </c:pt>
              </c:numCache>
            </c:numRef>
          </c:val>
          <c:smooth val="0"/>
          <c:extLst>
            <c:ext xmlns:c16="http://schemas.microsoft.com/office/drawing/2014/chart" uri="{C3380CC4-5D6E-409C-BE32-E72D297353CC}">
              <c16:uniqueId val="{00000005-EF35-4628-9328-CC1135A5C5A4}"/>
            </c:ext>
          </c:extLst>
        </c:ser>
        <c:ser>
          <c:idx val="6"/>
          <c:order val="6"/>
          <c:tx>
            <c:strRef>
              <c:f>'17C TUI DEP'!$E$78</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'17C TUI DEP'!$F$71:$J$71</c:f>
              <c:strCache>
                <c:ptCount val="5"/>
                <c:pt idx="0">
                  <c:v>2014-2015</c:v>
                </c:pt>
                <c:pt idx="1">
                  <c:v>2015-2016</c:v>
                </c:pt>
                <c:pt idx="2">
                  <c:v>2016-2017</c:v>
                </c:pt>
                <c:pt idx="3">
                  <c:v>2017-2018</c:v>
                </c:pt>
                <c:pt idx="4">
                  <c:v>2018-2019</c:v>
                </c:pt>
              </c:strCache>
            </c:strRef>
          </c:cat>
          <c:val>
            <c:numRef>
              <c:f>'17C TUI DEP'!$F$78:$J$78</c:f>
              <c:numCache>
                <c:formatCode>0.0%</c:formatCode>
                <c:ptCount val="5"/>
                <c:pt idx="0">
                  <c:v>0.43386840739089499</c:v>
                </c:pt>
                <c:pt idx="1">
                  <c:v>0.45593773837218499</c:v>
                </c:pt>
                <c:pt idx="2">
                  <c:v>0.42202166257847801</c:v>
                </c:pt>
                <c:pt idx="3">
                  <c:v>0.42212956988730399</c:v>
                </c:pt>
                <c:pt idx="4">
                  <c:v>0.409213917562818</c:v>
                </c:pt>
              </c:numCache>
            </c:numRef>
          </c:val>
          <c:smooth val="0"/>
          <c:extLst>
            <c:ext xmlns:c16="http://schemas.microsoft.com/office/drawing/2014/chart" uri="{C3380CC4-5D6E-409C-BE32-E72D297353CC}">
              <c16:uniqueId val="{00000006-EF35-4628-9328-CC1135A5C5A4}"/>
            </c:ext>
          </c:extLst>
        </c:ser>
        <c:dLbls>
          <c:showLegendKey val="0"/>
          <c:showVal val="0"/>
          <c:showCatName val="0"/>
          <c:showSerName val="0"/>
          <c:showPercent val="0"/>
          <c:showBubbleSize val="0"/>
        </c:dLbls>
        <c:marker val="1"/>
        <c:smooth val="0"/>
        <c:axId val="756802280"/>
        <c:axId val="756803456"/>
      </c:lineChart>
      <c:catAx>
        <c:axId val="756802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56803456"/>
        <c:crosses val="autoZero"/>
        <c:auto val="1"/>
        <c:lblAlgn val="ctr"/>
        <c:lblOffset val="100"/>
        <c:tickLblSkip val="1"/>
        <c:tickMarkSkip val="1"/>
        <c:noMultiLvlLbl val="0"/>
      </c:catAx>
      <c:valAx>
        <c:axId val="756803456"/>
        <c:scaling>
          <c:orientation val="minMax"/>
          <c:min val="0.4"/>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802280"/>
        <c:crosses val="autoZero"/>
        <c:crossBetween val="between"/>
      </c:valAx>
      <c:spPr>
        <a:solidFill>
          <a:srgbClr val="C0C0C0"/>
        </a:solidFill>
        <a:ln w="12700">
          <a:solidFill>
            <a:srgbClr val="808080"/>
          </a:solidFill>
          <a:prstDash val="solid"/>
        </a:ln>
      </c:spPr>
    </c:plotArea>
    <c:legend>
      <c:legendPos val="r"/>
      <c:layout>
        <c:manualLayout>
          <c:xMode val="edge"/>
          <c:yMode val="edge"/>
          <c:x val="0.79481186994113207"/>
          <c:y val="2.6503613959492498E-2"/>
          <c:w val="0.19339636004502322"/>
          <c:h val="0.4566776559174091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10662840690707E-2"/>
          <c:y val="8.4577319888156602E-2"/>
          <c:w val="0.73612867994800502"/>
          <c:h val="0.81094724363350201"/>
        </c:manualLayout>
      </c:layout>
      <c:lineChart>
        <c:grouping val="standard"/>
        <c:varyColors val="0"/>
        <c:ser>
          <c:idx val="0"/>
          <c:order val="0"/>
          <c:tx>
            <c:strRef>
              <c:f>'18R ENDOWMENT'!$E$36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ENDOWMENT'!$F$36:$J$36</c:f>
              <c:numCache>
                <c:formatCode>_("$"* #,##0_);_("$"* \(#,##0\);_("$"* "-"??_);_(@_)</c:formatCode>
                <c:ptCount val="5"/>
                <c:pt idx="0">
                  <c:v>22232.386358713149</c:v>
                </c:pt>
                <c:pt idx="1">
                  <c:v>23425.246070229801</c:v>
                </c:pt>
                <c:pt idx="2">
                  <c:v>23740.9274085162</c:v>
                </c:pt>
                <c:pt idx="3">
                  <c:v>26216.335108143801</c:v>
                </c:pt>
                <c:pt idx="4">
                  <c:v>28731.35482537435</c:v>
                </c:pt>
              </c:numCache>
            </c:numRef>
          </c:val>
          <c:smooth val="0"/>
          <c:extLst>
            <c:ext xmlns:c16="http://schemas.microsoft.com/office/drawing/2014/chart" uri="{C3380CC4-5D6E-409C-BE32-E72D297353CC}">
              <c16:uniqueId val="{00000000-76D2-4B3A-9CF0-925184AB672C}"/>
            </c:ext>
          </c:extLst>
        </c:ser>
        <c:ser>
          <c:idx val="1"/>
          <c:order val="1"/>
          <c:tx>
            <c:strRef>
              <c:f>'18R ENDOWMENT'!$E$37</c:f>
              <c:strCache>
                <c:ptCount val="1"/>
                <c:pt idx="0">
                  <c:v>Mid East (129)</c:v>
                </c:pt>
              </c:strCache>
            </c:strRef>
          </c:tx>
          <c:spPr>
            <a:ln w="25400">
              <a:solidFill>
                <a:srgbClr val="DD0806"/>
              </a:solidFill>
              <a:prstDash val="solid"/>
            </a:ln>
          </c:spPr>
          <c:marker>
            <c:symbol val="star"/>
            <c:size val="5"/>
            <c:spPr>
              <a:noFill/>
              <a:ln>
                <a:solidFill>
                  <a:srgbClr val="DD0806"/>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ENDOWMENT'!$F$37:$J$37</c:f>
              <c:numCache>
                <c:formatCode>_("$"* #,##0_);_("$"* \(#,##0\);_("$"* "-"??_);_(@_)</c:formatCode>
                <c:ptCount val="5"/>
                <c:pt idx="0">
                  <c:v>24043.411253907601</c:v>
                </c:pt>
                <c:pt idx="1">
                  <c:v>23739.926446728001</c:v>
                </c:pt>
                <c:pt idx="2">
                  <c:v>26962.7710472279</c:v>
                </c:pt>
                <c:pt idx="3">
                  <c:v>28177.066529138701</c:v>
                </c:pt>
                <c:pt idx="4">
                  <c:v>30836.949394155399</c:v>
                </c:pt>
              </c:numCache>
            </c:numRef>
          </c:val>
          <c:smooth val="0"/>
          <c:extLst>
            <c:ext xmlns:c16="http://schemas.microsoft.com/office/drawing/2014/chart" uri="{C3380CC4-5D6E-409C-BE32-E72D297353CC}">
              <c16:uniqueId val="{00000001-76D2-4B3A-9CF0-925184AB672C}"/>
            </c:ext>
          </c:extLst>
        </c:ser>
        <c:ser>
          <c:idx val="2"/>
          <c:order val="2"/>
          <c:tx>
            <c:strRef>
              <c:f>'18R ENDOWMENT'!$E$38</c:f>
              <c:strCache>
                <c:ptCount val="1"/>
                <c:pt idx="0">
                  <c:v>Midwest (178)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ENDOWMENT'!$F$38:$J$38</c:f>
              <c:numCache>
                <c:formatCode>_("$"* #,##0_);_("$"* \(#,##0\);_("$"* "-"??_);_(@_)</c:formatCode>
                <c:ptCount val="5"/>
                <c:pt idx="0">
                  <c:v>23048.061619116499</c:v>
                </c:pt>
                <c:pt idx="1">
                  <c:v>22930.870796551</c:v>
                </c:pt>
                <c:pt idx="2">
                  <c:v>26720.673322193099</c:v>
                </c:pt>
                <c:pt idx="3">
                  <c:v>29838.000691439498</c:v>
                </c:pt>
                <c:pt idx="4">
                  <c:v>29854.213389456352</c:v>
                </c:pt>
              </c:numCache>
            </c:numRef>
          </c:val>
          <c:smooth val="0"/>
          <c:extLst>
            <c:ext xmlns:c16="http://schemas.microsoft.com/office/drawing/2014/chart" uri="{C3380CC4-5D6E-409C-BE32-E72D297353CC}">
              <c16:uniqueId val="{00000002-76D2-4B3A-9CF0-925184AB672C}"/>
            </c:ext>
          </c:extLst>
        </c:ser>
        <c:ser>
          <c:idx val="3"/>
          <c:order val="3"/>
          <c:tx>
            <c:strRef>
              <c:f>'18R ENDOWMENT'!$E$39</c:f>
              <c:strCache>
                <c:ptCount val="1"/>
                <c:pt idx="0">
                  <c:v>New England (65)</c:v>
                </c:pt>
              </c:strCache>
            </c:strRef>
          </c:tx>
          <c:spPr>
            <a:ln w="25400">
              <a:solidFill>
                <a:srgbClr val="006411"/>
              </a:solidFill>
              <a:prstDash val="solid"/>
            </a:ln>
          </c:spPr>
          <c:marker>
            <c:symbol val="x"/>
            <c:size val="5"/>
            <c:spPr>
              <a:noFill/>
              <a:ln>
                <a:solidFill>
                  <a:srgbClr val="006411"/>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ENDOWMENT'!$F$39:$J$39</c:f>
              <c:numCache>
                <c:formatCode>_("$"* #,##0_);_("$"* \(#,##0\);_("$"* "-"??_);_(@_)</c:formatCode>
                <c:ptCount val="5"/>
                <c:pt idx="0">
                  <c:v>23791.0886287625</c:v>
                </c:pt>
                <c:pt idx="1">
                  <c:v>26534.645086063301</c:v>
                </c:pt>
                <c:pt idx="2">
                  <c:v>32601.9909584087</c:v>
                </c:pt>
                <c:pt idx="3">
                  <c:v>36673.959829059801</c:v>
                </c:pt>
                <c:pt idx="4">
                  <c:v>38257.8322981366</c:v>
                </c:pt>
              </c:numCache>
            </c:numRef>
          </c:val>
          <c:smooth val="0"/>
          <c:extLst>
            <c:ext xmlns:c16="http://schemas.microsoft.com/office/drawing/2014/chart" uri="{C3380CC4-5D6E-409C-BE32-E72D297353CC}">
              <c16:uniqueId val="{00000003-76D2-4B3A-9CF0-925184AB672C}"/>
            </c:ext>
          </c:extLst>
        </c:ser>
        <c:ser>
          <c:idx val="4"/>
          <c:order val="4"/>
          <c:tx>
            <c:strRef>
              <c:f>'18R ENDOWMENT'!$E$40</c:f>
              <c:strCache>
                <c:ptCount val="1"/>
                <c:pt idx="0">
                  <c:v>Southeast (172)</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ENDOWMENT'!$F$40:$J$40</c:f>
              <c:numCache>
                <c:formatCode>_("$"* #,##0_);_("$"* \(#,##0\);_("$"* "-"??_);_(@_)</c:formatCode>
                <c:ptCount val="5"/>
                <c:pt idx="0">
                  <c:v>21104.711193166149</c:v>
                </c:pt>
                <c:pt idx="1">
                  <c:v>22043.34330435465</c:v>
                </c:pt>
                <c:pt idx="2">
                  <c:v>22854.199695526848</c:v>
                </c:pt>
                <c:pt idx="3">
                  <c:v>24639.9623483867</c:v>
                </c:pt>
                <c:pt idx="4">
                  <c:v>24929.500579439751</c:v>
                </c:pt>
              </c:numCache>
            </c:numRef>
          </c:val>
          <c:smooth val="0"/>
          <c:extLst>
            <c:ext xmlns:c16="http://schemas.microsoft.com/office/drawing/2014/chart" uri="{C3380CC4-5D6E-409C-BE32-E72D297353CC}">
              <c16:uniqueId val="{00000004-76D2-4B3A-9CF0-925184AB672C}"/>
            </c:ext>
          </c:extLst>
        </c:ser>
        <c:ser>
          <c:idx val="5"/>
          <c:order val="5"/>
          <c:tx>
            <c:strRef>
              <c:f>'18R ENDOWMENT'!$E$41</c:f>
              <c:strCache>
                <c:ptCount val="1"/>
                <c:pt idx="0">
                  <c:v>West (76)</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ENDOWMENT'!$F$41:$J$41</c:f>
              <c:numCache>
                <c:formatCode>_("$"* #,##0_);_("$"* \(#,##0\);_("$"* "-"??_);_(@_)</c:formatCode>
                <c:ptCount val="5"/>
                <c:pt idx="0">
                  <c:v>22677.300861804099</c:v>
                </c:pt>
                <c:pt idx="1">
                  <c:v>21572.98265040695</c:v>
                </c:pt>
                <c:pt idx="2">
                  <c:v>23057.4216051119</c:v>
                </c:pt>
                <c:pt idx="3">
                  <c:v>24615.594949973449</c:v>
                </c:pt>
                <c:pt idx="4">
                  <c:v>26115.10347952005</c:v>
                </c:pt>
              </c:numCache>
            </c:numRef>
          </c:val>
          <c:smooth val="0"/>
          <c:extLst>
            <c:ext xmlns:c16="http://schemas.microsoft.com/office/drawing/2014/chart" uri="{C3380CC4-5D6E-409C-BE32-E72D297353CC}">
              <c16:uniqueId val="{00000005-76D2-4B3A-9CF0-925184AB672C}"/>
            </c:ext>
          </c:extLst>
        </c:ser>
        <c:ser>
          <c:idx val="6"/>
          <c:order val="6"/>
          <c:tx>
            <c:strRef>
              <c:f>'18R ENDOWMENT'!$E$42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'18R ENDOWMENT'!$F$35:$J$35</c:f>
              <c:strCache>
                <c:ptCount val="5"/>
                <c:pt idx="0">
                  <c:v>2014-2015</c:v>
                </c:pt>
                <c:pt idx="1">
                  <c:v>2015-2016</c:v>
                </c:pt>
                <c:pt idx="2">
                  <c:v>2016-2017</c:v>
                </c:pt>
                <c:pt idx="3">
                  <c:v>2017-2018</c:v>
                </c:pt>
                <c:pt idx="4">
                  <c:v>2018-2019</c:v>
                </c:pt>
              </c:strCache>
            </c:strRef>
          </c:cat>
          <c:val>
            <c:numRef>
              <c:f>'18R ENDOWMENT'!$F$42:$J$42</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6-76D2-4B3A-9CF0-925184AB672C}"/>
            </c:ext>
          </c:extLst>
        </c:ser>
        <c:dLbls>
          <c:showLegendKey val="0"/>
          <c:showVal val="0"/>
          <c:showCatName val="0"/>
          <c:showSerName val="0"/>
          <c:showPercent val="0"/>
          <c:showBubbleSize val="0"/>
        </c:dLbls>
        <c:marker val="1"/>
        <c:smooth val="0"/>
        <c:axId val="756802672"/>
        <c:axId val="756803064"/>
      </c:lineChart>
      <c:catAx>
        <c:axId val="75680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6803064"/>
        <c:crossesAt val="10000"/>
        <c:auto val="1"/>
        <c:lblAlgn val="ctr"/>
        <c:lblOffset val="100"/>
        <c:tickLblSkip val="1"/>
        <c:tickMarkSkip val="1"/>
        <c:noMultiLvlLbl val="0"/>
      </c:catAx>
      <c:valAx>
        <c:axId val="756803064"/>
        <c:scaling>
          <c:orientation val="minMax"/>
          <c:max val="40000"/>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802672"/>
        <c:crosses val="autoZero"/>
        <c:crossBetween val="between"/>
      </c:valAx>
      <c:spPr>
        <a:solidFill>
          <a:srgbClr val="C0C0C0"/>
        </a:solidFill>
        <a:ln w="3175">
          <a:solidFill>
            <a:srgbClr val="808080"/>
          </a:solidFill>
          <a:prstDash val="solid"/>
        </a:ln>
      </c:spPr>
    </c:plotArea>
    <c:legend>
      <c:legendPos val="r"/>
      <c:layout>
        <c:manualLayout>
          <c:xMode val="edge"/>
          <c:yMode val="edge"/>
          <c:x val="0.79287466101543547"/>
          <c:y val="2.1582809629361616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261083743842504"/>
          <c:h val="0.82750101013306898"/>
        </c:manualLayout>
      </c:layout>
      <c:lineChart>
        <c:grouping val="standard"/>
        <c:varyColors val="0"/>
        <c:ser>
          <c:idx val="0"/>
          <c:order val="0"/>
          <c:tx>
            <c:strRef>
              <c:f>'18R ENDOWMENT'!$E$71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'18R ENDOWMENT'!$F$70:$J$70</c:f>
              <c:strCache>
                <c:ptCount val="5"/>
                <c:pt idx="0">
                  <c:v>2014-2015</c:v>
                </c:pt>
                <c:pt idx="1">
                  <c:v>2015-2016</c:v>
                </c:pt>
                <c:pt idx="2">
                  <c:v>2016-2017</c:v>
                </c:pt>
                <c:pt idx="3">
                  <c:v>2017-2018</c:v>
                </c:pt>
                <c:pt idx="4">
                  <c:v>2018-2019</c:v>
                </c:pt>
              </c:strCache>
            </c:strRef>
          </c:cat>
          <c:val>
            <c:numRef>
              <c:f>'18R ENDOWMENT'!$F$71:$J$71</c:f>
              <c:numCache>
                <c:formatCode>_("$"* #,##0_);_("$"* \(#,##0\);_("$"* "-"??_);_(@_)</c:formatCode>
                <c:ptCount val="5"/>
                <c:pt idx="0">
                  <c:v>37214.268319699899</c:v>
                </c:pt>
                <c:pt idx="1">
                  <c:v>35436.56468023255</c:v>
                </c:pt>
                <c:pt idx="2">
                  <c:v>40003.391697445099</c:v>
                </c:pt>
                <c:pt idx="3">
                  <c:v>41795.13563087675</c:v>
                </c:pt>
                <c:pt idx="4">
                  <c:v>44126.955292838924</c:v>
                </c:pt>
              </c:numCache>
            </c:numRef>
          </c:val>
          <c:smooth val="0"/>
          <c:extLst>
            <c:ext xmlns:c16="http://schemas.microsoft.com/office/drawing/2014/chart" uri="{C3380CC4-5D6E-409C-BE32-E72D297353CC}">
              <c16:uniqueId val="{00000000-8271-4CA6-879A-A582EC01C52B}"/>
            </c:ext>
          </c:extLst>
        </c:ser>
        <c:ser>
          <c:idx val="1"/>
          <c:order val="1"/>
          <c:tx>
            <c:strRef>
              <c:f>'18R ENDOWMENT'!$E$72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'18R ENDOWMENT'!$F$70:$J$70</c:f>
              <c:strCache>
                <c:ptCount val="5"/>
                <c:pt idx="0">
                  <c:v>2014-2015</c:v>
                </c:pt>
                <c:pt idx="1">
                  <c:v>2015-2016</c:v>
                </c:pt>
                <c:pt idx="2">
                  <c:v>2016-2017</c:v>
                </c:pt>
                <c:pt idx="3">
                  <c:v>2017-2018</c:v>
                </c:pt>
                <c:pt idx="4">
                  <c:v>2018-2019</c:v>
                </c:pt>
              </c:strCache>
            </c:strRef>
          </c:cat>
          <c:val>
            <c:numRef>
              <c:f>'18R ENDOWMENT'!$F$72:$J$72</c:f>
              <c:numCache>
                <c:formatCode>_("$"* #,##0_);_("$"* \(#,##0\);_("$"* "-"??_);_(@_)</c:formatCode>
                <c:ptCount val="5"/>
                <c:pt idx="0">
                  <c:v>22677.300861804099</c:v>
                </c:pt>
                <c:pt idx="1">
                  <c:v>21572.98265040695</c:v>
                </c:pt>
                <c:pt idx="2">
                  <c:v>23057.4216051119</c:v>
                </c:pt>
                <c:pt idx="3">
                  <c:v>24615.594949973449</c:v>
                </c:pt>
                <c:pt idx="4">
                  <c:v>26115.10347952005</c:v>
                </c:pt>
              </c:numCache>
            </c:numRef>
          </c:val>
          <c:smooth val="0"/>
          <c:extLst>
            <c:ext xmlns:c16="http://schemas.microsoft.com/office/drawing/2014/chart" uri="{C3380CC4-5D6E-409C-BE32-E72D297353CC}">
              <c16:uniqueId val="{00000001-8271-4CA6-879A-A582EC01C52B}"/>
            </c:ext>
          </c:extLst>
        </c:ser>
        <c:ser>
          <c:idx val="2"/>
          <c:order val="2"/>
          <c:tx>
            <c:strRef>
              <c:f>'18R ENDOWMENT'!$E$73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'18R ENDOWMENT'!$F$70:$J$70</c:f>
              <c:strCache>
                <c:ptCount val="5"/>
                <c:pt idx="0">
                  <c:v>2014-2015</c:v>
                </c:pt>
                <c:pt idx="1">
                  <c:v>2015-2016</c:v>
                </c:pt>
                <c:pt idx="2">
                  <c:v>2016-2017</c:v>
                </c:pt>
                <c:pt idx="3">
                  <c:v>2017-2018</c:v>
                </c:pt>
                <c:pt idx="4">
                  <c:v>2018-2019</c:v>
                </c:pt>
              </c:strCache>
            </c:strRef>
          </c:cat>
          <c:val>
            <c:numRef>
              <c:f>'18R ENDOWMENT'!$F$73:$J$73</c:f>
              <c:numCache>
                <c:formatCode>_("$"* #,##0_);_("$"* \(#,##0\);_("$"* "-"??_);_(@_)</c:formatCode>
                <c:ptCount val="5"/>
                <c:pt idx="0">
                  <c:v>9887.9699984491872</c:v>
                </c:pt>
                <c:pt idx="1">
                  <c:v>9734.5596142880459</c:v>
                </c:pt>
                <c:pt idx="2">
                  <c:v>9733.0225289299269</c:v>
                </c:pt>
                <c:pt idx="3">
                  <c:v>10565.197613714699</c:v>
                </c:pt>
                <c:pt idx="4">
                  <c:v>11689.600662869774</c:v>
                </c:pt>
              </c:numCache>
            </c:numRef>
          </c:val>
          <c:smooth val="0"/>
          <c:extLst>
            <c:ext xmlns:c16="http://schemas.microsoft.com/office/drawing/2014/chart" uri="{C3380CC4-5D6E-409C-BE32-E72D297353CC}">
              <c16:uniqueId val="{00000002-8271-4CA6-879A-A582EC01C52B}"/>
            </c:ext>
          </c:extLst>
        </c:ser>
        <c:ser>
          <c:idx val="3"/>
          <c:order val="3"/>
          <c:tx>
            <c:strRef>
              <c:f>'18R ENDOWMENT'!$E$74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'18R ENDOWMENT'!$F$70:$J$70</c:f>
              <c:strCache>
                <c:ptCount val="5"/>
                <c:pt idx="0">
                  <c:v>2014-2015</c:v>
                </c:pt>
                <c:pt idx="1">
                  <c:v>2015-2016</c:v>
                </c:pt>
                <c:pt idx="2">
                  <c:v>2016-2017</c:v>
                </c:pt>
                <c:pt idx="3">
                  <c:v>2017-2018</c:v>
                </c:pt>
                <c:pt idx="4">
                  <c:v>2018-2019</c:v>
                </c:pt>
              </c:strCache>
            </c:strRef>
          </c:cat>
          <c:val>
            <c:numRef>
              <c:f>'18R ENDOWMENT'!$F$74:$J$74</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3-8271-4CA6-879A-A582EC01C52B}"/>
            </c:ext>
          </c:extLst>
        </c:ser>
        <c:ser>
          <c:idx val="4"/>
          <c:order val="4"/>
          <c:tx>
            <c:strRef>
              <c:f>'18R ENDOWMENT'!$E$75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'18R ENDOWMENT'!$F$70:$J$70</c:f>
              <c:strCache>
                <c:ptCount val="5"/>
                <c:pt idx="0">
                  <c:v>2014-2015</c:v>
                </c:pt>
                <c:pt idx="1">
                  <c:v>2015-2016</c:v>
                </c:pt>
                <c:pt idx="2">
                  <c:v>2016-2017</c:v>
                </c:pt>
                <c:pt idx="3">
                  <c:v>2017-2018</c:v>
                </c:pt>
                <c:pt idx="4">
                  <c:v>2018-2019</c:v>
                </c:pt>
              </c:strCache>
            </c:strRef>
          </c:cat>
          <c:val>
            <c:numRef>
              <c:f>'18R ENDOWMENT'!$F$75:$J$75</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4-8271-4CA6-879A-A582EC01C52B}"/>
            </c:ext>
          </c:extLst>
        </c:ser>
        <c:dLbls>
          <c:showLegendKey val="0"/>
          <c:showVal val="0"/>
          <c:showCatName val="0"/>
          <c:showSerName val="0"/>
          <c:showPercent val="0"/>
          <c:showBubbleSize val="0"/>
        </c:dLbls>
        <c:marker val="1"/>
        <c:smooth val="0"/>
        <c:axId val="756804240"/>
        <c:axId val="756801104"/>
      </c:lineChart>
      <c:catAx>
        <c:axId val="75680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56801104"/>
        <c:crosses val="autoZero"/>
        <c:auto val="1"/>
        <c:lblAlgn val="ctr"/>
        <c:lblOffset val="100"/>
        <c:tickLblSkip val="1"/>
        <c:tickMarkSkip val="1"/>
        <c:noMultiLvlLbl val="0"/>
      </c:catAx>
      <c:valAx>
        <c:axId val="756801104"/>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804240"/>
        <c:crosses val="autoZero"/>
        <c:crossBetween val="between"/>
      </c:valAx>
      <c:spPr>
        <a:solidFill>
          <a:srgbClr val="C0C0C0"/>
        </a:solidFill>
        <a:ln w="12700">
          <a:solidFill>
            <a:srgbClr val="808080"/>
          </a:solidFill>
          <a:prstDash val="solid"/>
        </a:ln>
      </c:spPr>
    </c:plotArea>
    <c:legend>
      <c:legendPos val="r"/>
      <c:layout>
        <c:manualLayout>
          <c:xMode val="edge"/>
          <c:yMode val="edge"/>
          <c:x val="0.79222093962041651"/>
          <c:y val="2.5906775077075186E-2"/>
          <c:w val="0.19449735643375493"/>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07166443045"/>
          <c:y val="5.7788944723618098E-2"/>
          <c:w val="0.72582662718180302"/>
          <c:h val="0.85678391959799005"/>
        </c:manualLayout>
      </c:layout>
      <c:lineChart>
        <c:grouping val="standard"/>
        <c:varyColors val="0"/>
        <c:ser>
          <c:idx val="0"/>
          <c:order val="0"/>
          <c:tx>
            <c:strRef>
              <c:f>'18F ENDOWMENT'!$E$71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ENDOWMENT'!$F$71:$J$71</c:f>
              <c:numCache>
                <c:formatCode>_("$"* #,##0_);_("$"* \(#,##0\);_("$"* "-"??_);_(@_)</c:formatCode>
                <c:ptCount val="5"/>
                <c:pt idx="0">
                  <c:v>38930.438697317994</c:v>
                </c:pt>
                <c:pt idx="1">
                  <c:v>43356.297260930543</c:v>
                </c:pt>
                <c:pt idx="2">
                  <c:v>48270.761950968699</c:v>
                </c:pt>
                <c:pt idx="3">
                  <c:v>47405.235896434155</c:v>
                </c:pt>
                <c:pt idx="4">
                  <c:v>47724.096677664551</c:v>
                </c:pt>
              </c:numCache>
            </c:numRef>
          </c:val>
          <c:smooth val="0"/>
          <c:extLst>
            <c:ext xmlns:c16="http://schemas.microsoft.com/office/drawing/2014/chart" uri="{C3380CC4-5D6E-409C-BE32-E72D297353CC}">
              <c16:uniqueId val="{00000000-0872-49CB-9B4C-9C2E344C1DCD}"/>
            </c:ext>
          </c:extLst>
        </c:ser>
        <c:ser>
          <c:idx val="1"/>
          <c:order val="1"/>
          <c:tx>
            <c:strRef>
              <c:f>'18F ENDOWMENT'!$E$72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ENDOWMENT'!$F$72:$J$72</c:f>
              <c:numCache>
                <c:formatCode>_("$"* #,##0_);_("$"* \(#,##0\);_("$"* "-"??_);_(@_)</c:formatCode>
                <c:ptCount val="5"/>
                <c:pt idx="0">
                  <c:v>27040.7560543414</c:v>
                </c:pt>
                <c:pt idx="1">
                  <c:v>27028.710707576702</c:v>
                </c:pt>
                <c:pt idx="2">
                  <c:v>33663.127572016499</c:v>
                </c:pt>
                <c:pt idx="3">
                  <c:v>35284.050637271801</c:v>
                </c:pt>
                <c:pt idx="4">
                  <c:v>33902.5388318357</c:v>
                </c:pt>
              </c:numCache>
            </c:numRef>
          </c:val>
          <c:smooth val="0"/>
          <c:extLst>
            <c:ext xmlns:c16="http://schemas.microsoft.com/office/drawing/2014/chart" uri="{C3380CC4-5D6E-409C-BE32-E72D297353CC}">
              <c16:uniqueId val="{00000001-0872-49CB-9B4C-9C2E344C1DCD}"/>
            </c:ext>
          </c:extLst>
        </c:ser>
        <c:ser>
          <c:idx val="2"/>
          <c:order val="2"/>
          <c:tx>
            <c:strRef>
              <c:f>'18F ENDOWMENT'!$E$73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ENDOWMENT'!$F$73:$J$73</c:f>
              <c:numCache>
                <c:formatCode>_("$"* #,##0_);_("$"* \(#,##0\);_("$"* "-"??_);_(@_)</c:formatCode>
                <c:ptCount val="5"/>
                <c:pt idx="0">
                  <c:v>11941.201410658299</c:v>
                </c:pt>
                <c:pt idx="1">
                  <c:v>11380.391665408401</c:v>
                </c:pt>
                <c:pt idx="2">
                  <c:v>13122.443946188299</c:v>
                </c:pt>
                <c:pt idx="3">
                  <c:v>15329.140592334499</c:v>
                </c:pt>
                <c:pt idx="4">
                  <c:v>17060.2285601888</c:v>
                </c:pt>
              </c:numCache>
            </c:numRef>
          </c:val>
          <c:smooth val="0"/>
          <c:extLst>
            <c:ext xmlns:c16="http://schemas.microsoft.com/office/drawing/2014/chart" uri="{C3380CC4-5D6E-409C-BE32-E72D297353CC}">
              <c16:uniqueId val="{00000002-0872-49CB-9B4C-9C2E344C1DCD}"/>
            </c:ext>
          </c:extLst>
        </c:ser>
        <c:ser>
          <c:idx val="3"/>
          <c:order val="3"/>
          <c:tx>
            <c:strRef>
              <c:f>'18F ENDOWMENT'!$E$74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ENDOWMENT'!$F$74:$J$74</c:f>
              <c:numCache>
                <c:formatCode>_("$"* #,##0_);_("$"* \(#,##0\);_("$"* "-"??_);_(@_)</c:formatCode>
                <c:ptCount val="5"/>
                <c:pt idx="0">
                  <c:v>6651.3202819553753</c:v>
                </c:pt>
                <c:pt idx="1">
                  <c:v>7228.104995439935</c:v>
                </c:pt>
                <c:pt idx="2">
                  <c:v>7780.7957971778451</c:v>
                </c:pt>
                <c:pt idx="3">
                  <c:v>7699.8225785735103</c:v>
                </c:pt>
                <c:pt idx="4">
                  <c:v>9171.8877440843553</c:v>
                </c:pt>
              </c:numCache>
            </c:numRef>
          </c:val>
          <c:smooth val="0"/>
          <c:extLst>
            <c:ext xmlns:c16="http://schemas.microsoft.com/office/drawing/2014/chart" uri="{C3380CC4-5D6E-409C-BE32-E72D297353CC}">
              <c16:uniqueId val="{00000003-0872-49CB-9B4C-9C2E344C1DCD}"/>
            </c:ext>
          </c:extLst>
        </c:ser>
        <c:ser>
          <c:idx val="4"/>
          <c:order val="4"/>
          <c:tx>
            <c:strRef>
              <c:f>'18F ENDOWMENT'!$E$75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ENDOWMENT'!$F$75:$J$75</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4-0872-49CB-9B4C-9C2E344C1DCD}"/>
            </c:ext>
          </c:extLst>
        </c:ser>
        <c:ser>
          <c:idx val="5"/>
          <c:order val="5"/>
          <c:tx>
            <c:strRef>
              <c:f>'18F ENDOWMENT'!$E$76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'18F ENDOWMENT'!$F$70:$J$70</c:f>
              <c:strCache>
                <c:ptCount val="5"/>
                <c:pt idx="0">
                  <c:v>2014-2015</c:v>
                </c:pt>
                <c:pt idx="1">
                  <c:v>2015-2016</c:v>
                </c:pt>
                <c:pt idx="2">
                  <c:v>2016-2017</c:v>
                </c:pt>
                <c:pt idx="3">
                  <c:v>2017-2018</c:v>
                </c:pt>
                <c:pt idx="4">
                  <c:v>2018-2019</c:v>
                </c:pt>
              </c:strCache>
            </c:strRef>
          </c:cat>
          <c:val>
            <c:numRef>
              <c:f>'18F ENDOWMENT'!$F$76:$J$76</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5-0872-49CB-9B4C-9C2E344C1DCD}"/>
            </c:ext>
          </c:extLst>
        </c:ser>
        <c:dLbls>
          <c:showLegendKey val="0"/>
          <c:showVal val="0"/>
          <c:showCatName val="0"/>
          <c:showSerName val="0"/>
          <c:showPercent val="0"/>
          <c:showBubbleSize val="0"/>
        </c:dLbls>
        <c:marker val="1"/>
        <c:smooth val="0"/>
        <c:axId val="756800320"/>
        <c:axId val="756793264"/>
      </c:lineChart>
      <c:catAx>
        <c:axId val="756800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793264"/>
        <c:crosses val="autoZero"/>
        <c:auto val="1"/>
        <c:lblAlgn val="ctr"/>
        <c:lblOffset val="100"/>
        <c:tickLblSkip val="1"/>
        <c:tickMarkSkip val="1"/>
        <c:noMultiLvlLbl val="0"/>
      </c:catAx>
      <c:valAx>
        <c:axId val="756793264"/>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800320"/>
        <c:crosses val="autoZero"/>
        <c:crossBetween val="between"/>
      </c:valAx>
      <c:spPr>
        <a:solidFill>
          <a:srgbClr val="C0C0C0"/>
        </a:solidFill>
        <a:ln w="12700">
          <a:solidFill>
            <a:srgbClr val="808080"/>
          </a:solidFill>
          <a:prstDash val="solid"/>
        </a:ln>
      </c:spPr>
    </c:plotArea>
    <c:legend>
      <c:legendPos val="r"/>
      <c:layout>
        <c:manualLayout>
          <c:xMode val="edge"/>
          <c:yMode val="edge"/>
          <c:x val="0.78490620271931366"/>
          <c:y val="2.3397814253522851E-2"/>
          <c:w val="0.2028303288277073"/>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70153178699092"/>
          <c:y val="0.19394054178824399"/>
          <c:w val="0.84041178491053836"/>
          <c:h val="0.72727703170591695"/>
        </c:manualLayout>
      </c:layout>
      <c:lineChart>
        <c:grouping val="standard"/>
        <c:varyColors val="0"/>
        <c:ser>
          <c:idx val="0"/>
          <c:order val="0"/>
          <c:tx>
            <c:strRef>
              <c:f>'RESOURCE EXP TRENDS'!$C$54</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'RESOURCE EXP TRENDS'!$D$53:$H$53</c:f>
              <c:strCache>
                <c:ptCount val="5"/>
                <c:pt idx="0">
                  <c:v>2014-2015</c:v>
                </c:pt>
                <c:pt idx="1">
                  <c:v>2015-2016</c:v>
                </c:pt>
                <c:pt idx="2">
                  <c:v>2016-2017</c:v>
                </c:pt>
                <c:pt idx="3">
                  <c:v>2017-2018</c:v>
                </c:pt>
                <c:pt idx="4">
                  <c:v>2018-2019</c:v>
                </c:pt>
              </c:strCache>
            </c:strRef>
          </c:cat>
          <c:val>
            <c:numRef>
              <c:f>'RESOURCE EXP TRENDS'!$D$54:$H$54</c:f>
              <c:numCache>
                <c:formatCode>"$"#,##0</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0-6216-4002-9103-FE249072FB26}"/>
            </c:ext>
          </c:extLst>
        </c:ser>
        <c:ser>
          <c:idx val="1"/>
          <c:order val="1"/>
          <c:tx>
            <c:strRef>
              <c:f>'RESOURCE EXP TRENDS'!$C$55</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'RESOURCE EXP TRENDS'!$D$53:$H$53</c:f>
              <c:strCache>
                <c:ptCount val="5"/>
                <c:pt idx="0">
                  <c:v>2014-2015</c:v>
                </c:pt>
                <c:pt idx="1">
                  <c:v>2015-2016</c:v>
                </c:pt>
                <c:pt idx="2">
                  <c:v>2016-2017</c:v>
                </c:pt>
                <c:pt idx="3">
                  <c:v>2017-2018</c:v>
                </c:pt>
                <c:pt idx="4">
                  <c:v>2018-2019</c:v>
                </c:pt>
              </c:strCache>
            </c:strRef>
          </c:cat>
          <c:val>
            <c:numRef>
              <c:f>'RESOURCE EXP TRENDS'!$D$55:$H$55</c:f>
              <c:numCache>
                <c:formatCode>"$"#,##0</c:formatCode>
                <c:ptCount val="5"/>
                <c:pt idx="0">
                  <c:v>7454.5341669297795</c:v>
                </c:pt>
                <c:pt idx="1">
                  <c:v>7497.461676775265</c:v>
                </c:pt>
                <c:pt idx="2">
                  <c:v>7266.4278079163196</c:v>
                </c:pt>
                <c:pt idx="3">
                  <c:v>7466.9819855547194</c:v>
                </c:pt>
                <c:pt idx="4">
                  <c:v>7518.8984951930652</c:v>
                </c:pt>
              </c:numCache>
            </c:numRef>
          </c:val>
          <c:smooth val="0"/>
          <c:extLst>
            <c:ext xmlns:c16="http://schemas.microsoft.com/office/drawing/2014/chart" uri="{C3380CC4-5D6E-409C-BE32-E72D297353CC}">
              <c16:uniqueId val="{00000001-6216-4002-9103-FE249072FB26}"/>
            </c:ext>
          </c:extLst>
        </c:ser>
        <c:ser>
          <c:idx val="2"/>
          <c:order val="2"/>
          <c:tx>
            <c:strRef>
              <c:f>'RESOURCE EXP TRENDS'!$C$56</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'RESOURCE EXP TRENDS'!$D$53:$H$53</c:f>
              <c:strCache>
                <c:ptCount val="5"/>
                <c:pt idx="0">
                  <c:v>2014-2015</c:v>
                </c:pt>
                <c:pt idx="1">
                  <c:v>2015-2016</c:v>
                </c:pt>
                <c:pt idx="2">
                  <c:v>2016-2017</c:v>
                </c:pt>
                <c:pt idx="3">
                  <c:v>2017-2018</c:v>
                </c:pt>
                <c:pt idx="4">
                  <c:v>2018-2019</c:v>
                </c:pt>
              </c:strCache>
            </c:strRef>
          </c:cat>
          <c:val>
            <c:numRef>
              <c:f>'RESOURCE EXP TRENDS'!$D$56:$H$56</c:f>
              <c:numCache>
                <c:formatCode>"$"#,##0</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2-6216-4002-9103-FE249072FB26}"/>
            </c:ext>
          </c:extLst>
        </c:ser>
        <c:dLbls>
          <c:showLegendKey val="0"/>
          <c:showVal val="0"/>
          <c:showCatName val="0"/>
          <c:showSerName val="0"/>
          <c:showPercent val="0"/>
          <c:showBubbleSize val="0"/>
        </c:dLbls>
        <c:marker val="1"/>
        <c:smooth val="0"/>
        <c:axId val="818473752"/>
        <c:axId val="818474536"/>
      </c:lineChart>
      <c:catAx>
        <c:axId val="81847375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4536"/>
        <c:crosses val="max"/>
        <c:auto val="1"/>
        <c:lblAlgn val="ctr"/>
        <c:lblOffset val="100"/>
        <c:tickLblSkip val="1"/>
        <c:tickMarkSkip val="1"/>
        <c:noMultiLvlLbl val="0"/>
      </c:catAx>
      <c:valAx>
        <c:axId val="818474536"/>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375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'18F ENDOWMENT'!$E$36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ENDOWMENT'!$F$36:$J$36</c:f>
              <c:numCache>
                <c:formatCode>_("$"* #,##0_);_("$"* \(#,##0\);_("$"* "-"??_);_(@_)</c:formatCode>
                <c:ptCount val="5"/>
                <c:pt idx="0">
                  <c:v>94399.010309278397</c:v>
                </c:pt>
                <c:pt idx="1">
                  <c:v>90397.524764150905</c:v>
                </c:pt>
                <c:pt idx="2">
                  <c:v>101759.221686747</c:v>
                </c:pt>
                <c:pt idx="3">
                  <c:v>109099.800966733</c:v>
                </c:pt>
                <c:pt idx="4">
                  <c:v>109542.75625473799</c:v>
                </c:pt>
              </c:numCache>
            </c:numRef>
          </c:val>
          <c:smooth val="0"/>
          <c:extLst>
            <c:ext xmlns:c16="http://schemas.microsoft.com/office/drawing/2014/chart" uri="{C3380CC4-5D6E-409C-BE32-E72D297353CC}">
              <c16:uniqueId val="{00000000-5AE4-423E-8097-D1E9370C68B7}"/>
            </c:ext>
          </c:extLst>
        </c:ser>
        <c:ser>
          <c:idx val="1"/>
          <c:order val="1"/>
          <c:tx>
            <c:strRef>
              <c:f>'18F ENDOWMENT'!$E$37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ENDOWMENT'!$F$37:$J$37</c:f>
              <c:numCache>
                <c:formatCode>_("$"* #,##0_);_("$"* \(#,##0\);_("$"* "-"??_);_(@_)</c:formatCode>
                <c:ptCount val="5"/>
                <c:pt idx="0">
                  <c:v>28261.992283201951</c:v>
                </c:pt>
                <c:pt idx="1">
                  <c:v>28392.690369007803</c:v>
                </c:pt>
                <c:pt idx="2">
                  <c:v>32192.978198237448</c:v>
                </c:pt>
                <c:pt idx="3">
                  <c:v>33978.184827192104</c:v>
                </c:pt>
                <c:pt idx="4">
                  <c:v>36085.918175501749</c:v>
                </c:pt>
              </c:numCache>
            </c:numRef>
          </c:val>
          <c:smooth val="0"/>
          <c:extLst>
            <c:ext xmlns:c16="http://schemas.microsoft.com/office/drawing/2014/chart" uri="{C3380CC4-5D6E-409C-BE32-E72D297353CC}">
              <c16:uniqueId val="{00000001-5AE4-423E-8097-D1E9370C68B7}"/>
            </c:ext>
          </c:extLst>
        </c:ser>
        <c:ser>
          <c:idx val="2"/>
          <c:order val="2"/>
          <c:tx>
            <c:strRef>
              <c:f>'18F ENDOWMENT'!$E$38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ENDOWMENT'!$F$38:$J$38</c:f>
              <c:numCache>
                <c:formatCode>_("$"* #,##0_);_("$"* \(#,##0\);_("$"* "-"??_);_(@_)</c:formatCode>
                <c:ptCount val="5"/>
                <c:pt idx="0">
                  <c:v>17755.456157635501</c:v>
                </c:pt>
                <c:pt idx="1">
                  <c:v>17505.731115459901</c:v>
                </c:pt>
                <c:pt idx="2">
                  <c:v>18460.041468388899</c:v>
                </c:pt>
                <c:pt idx="3">
                  <c:v>20808.8915343915</c:v>
                </c:pt>
                <c:pt idx="4">
                  <c:v>22501.7484997272</c:v>
                </c:pt>
              </c:numCache>
            </c:numRef>
          </c:val>
          <c:smooth val="0"/>
          <c:extLst>
            <c:ext xmlns:c16="http://schemas.microsoft.com/office/drawing/2014/chart" uri="{C3380CC4-5D6E-409C-BE32-E72D297353CC}">
              <c16:uniqueId val="{00000002-5AE4-423E-8097-D1E9370C68B7}"/>
            </c:ext>
          </c:extLst>
        </c:ser>
        <c:ser>
          <c:idx val="3"/>
          <c:order val="3"/>
          <c:tx>
            <c:strRef>
              <c:f>'18F ENDOWMENT'!$E$39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ENDOWMENT'!$F$39:$J$39</c:f>
              <c:numCache>
                <c:formatCode>_("$"* #,##0_);_("$"* \(#,##0\);_("$"* "-"??_);_(@_)</c:formatCode>
                <c:ptCount val="5"/>
                <c:pt idx="0">
                  <c:v>6924.0917717450448</c:v>
                </c:pt>
                <c:pt idx="1">
                  <c:v>7027.3228263350102</c:v>
                </c:pt>
                <c:pt idx="2">
                  <c:v>7536.8457909320095</c:v>
                </c:pt>
                <c:pt idx="3">
                  <c:v>8356.1217208622602</c:v>
                </c:pt>
                <c:pt idx="4">
                  <c:v>8097.65025577298</c:v>
                </c:pt>
              </c:numCache>
            </c:numRef>
          </c:val>
          <c:smooth val="0"/>
          <c:extLst>
            <c:ext xmlns:c16="http://schemas.microsoft.com/office/drawing/2014/chart" uri="{C3380CC4-5D6E-409C-BE32-E72D297353CC}">
              <c16:uniqueId val="{00000003-5AE4-423E-8097-D1E9370C68B7}"/>
            </c:ext>
          </c:extLst>
        </c:ser>
        <c:ser>
          <c:idx val="4"/>
          <c:order val="4"/>
          <c:tx>
            <c:strRef>
              <c:f>'18F ENDOWMENT'!$E$40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ENDOWMENT'!$F$40:$J$40</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4-5AE4-423E-8097-D1E9370C68B7}"/>
            </c:ext>
          </c:extLst>
        </c:ser>
        <c:ser>
          <c:idx val="5"/>
          <c:order val="5"/>
          <c:tx>
            <c:strRef>
              <c:f>'18F ENDOWMENT'!$E$41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'18F ENDOWMENT'!$F$35:$J$35</c:f>
              <c:strCache>
                <c:ptCount val="5"/>
                <c:pt idx="0">
                  <c:v>2014-2015</c:v>
                </c:pt>
                <c:pt idx="1">
                  <c:v>2015-2016</c:v>
                </c:pt>
                <c:pt idx="2">
                  <c:v>2016-2017</c:v>
                </c:pt>
                <c:pt idx="3">
                  <c:v>2017-2018</c:v>
                </c:pt>
                <c:pt idx="4">
                  <c:v>2018-2019</c:v>
                </c:pt>
              </c:strCache>
            </c:strRef>
          </c:cat>
          <c:val>
            <c:numRef>
              <c:f>'18F ENDOWMENT'!$F$41:$J$41</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5-5AE4-423E-8097-D1E9370C68B7}"/>
            </c:ext>
          </c:extLst>
        </c:ser>
        <c:dLbls>
          <c:showLegendKey val="0"/>
          <c:showVal val="0"/>
          <c:showCatName val="0"/>
          <c:showSerName val="0"/>
          <c:showPercent val="0"/>
          <c:showBubbleSize val="0"/>
        </c:dLbls>
        <c:marker val="1"/>
        <c:smooth val="0"/>
        <c:axId val="756796008"/>
        <c:axId val="756789736"/>
      </c:lineChart>
      <c:catAx>
        <c:axId val="756796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789736"/>
        <c:crosses val="autoZero"/>
        <c:auto val="1"/>
        <c:lblAlgn val="ctr"/>
        <c:lblOffset val="100"/>
        <c:tickLblSkip val="1"/>
        <c:tickMarkSkip val="1"/>
        <c:noMultiLvlLbl val="0"/>
      </c:catAx>
      <c:valAx>
        <c:axId val="756789736"/>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796008"/>
        <c:crosses val="autoZero"/>
        <c:crossBetween val="between"/>
      </c:valAx>
      <c:spPr>
        <a:solidFill>
          <a:srgbClr val="C0C0C0"/>
        </a:solidFill>
        <a:ln w="12700">
          <a:solidFill>
            <a:srgbClr val="808080"/>
          </a:solidFill>
          <a:prstDash val="solid"/>
        </a:ln>
      </c:spPr>
    </c:plotArea>
    <c:legend>
      <c:legendPos val="r"/>
      <c:layout>
        <c:manualLayout>
          <c:xMode val="edge"/>
          <c:yMode val="edge"/>
          <c:x val="0.78959819989267044"/>
          <c:y val="3.0181123583694042E-2"/>
          <c:w val="0.19527189015309754"/>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284401429899904"/>
          <c:h val="0.81955087805176496"/>
        </c:manualLayout>
      </c:layout>
      <c:lineChart>
        <c:grouping val="standard"/>
        <c:varyColors val="0"/>
        <c:ser>
          <c:idx val="0"/>
          <c:order val="0"/>
          <c:tx>
            <c:strRef>
              <c:f>'18S ENDOWMENT'!$E$36</c:f>
              <c:strCache>
                <c:ptCount val="1"/>
                <c:pt idx="0">
                  <c:v>&gt;3,000 (109)</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ENDOWMENT'!$F$36:$J$36</c:f>
              <c:numCache>
                <c:formatCode>_("$"* #,##0_);_("$"* \(#,##0\);_("$"* "-"??_);_(@_)</c:formatCode>
                <c:ptCount val="5"/>
                <c:pt idx="0">
                  <c:v>14183.738800577999</c:v>
                </c:pt>
                <c:pt idx="1">
                  <c:v>14292.5911564626</c:v>
                </c:pt>
                <c:pt idx="2">
                  <c:v>14956.771428571399</c:v>
                </c:pt>
                <c:pt idx="3">
                  <c:v>16785.806276403098</c:v>
                </c:pt>
                <c:pt idx="4">
                  <c:v>19058.159147869701</c:v>
                </c:pt>
              </c:numCache>
            </c:numRef>
          </c:val>
          <c:smooth val="0"/>
          <c:extLst>
            <c:ext xmlns:c16="http://schemas.microsoft.com/office/drawing/2014/chart" uri="{C3380CC4-5D6E-409C-BE32-E72D297353CC}">
              <c16:uniqueId val="{00000000-D8B8-4C03-8926-601450251362}"/>
            </c:ext>
          </c:extLst>
        </c:ser>
        <c:ser>
          <c:idx val="1"/>
          <c:order val="1"/>
          <c:tx>
            <c:strRef>
              <c:f>'18S ENDOWMENT'!$E$37</c:f>
              <c:strCache>
                <c:ptCount val="1"/>
                <c:pt idx="0">
                  <c:v>2,000-3,000 (137)</c:v>
                </c:pt>
              </c:strCache>
            </c:strRef>
          </c:tx>
          <c:spPr>
            <a:ln w="25400">
              <a:solidFill>
                <a:srgbClr val="DD0806"/>
              </a:solidFill>
              <a:prstDash val="solid"/>
            </a:ln>
          </c:spPr>
          <c:marker>
            <c:symbol val="star"/>
            <c:size val="5"/>
            <c:spPr>
              <a:noFill/>
              <a:ln>
                <a:solidFill>
                  <a:srgbClr val="DD0806"/>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ENDOWMENT'!$F$37:$J$37</c:f>
              <c:numCache>
                <c:formatCode>_("$"* #,##0_);_("$"* \(#,##0\);_("$"* "-"??_);_(@_)</c:formatCode>
                <c:ptCount val="5"/>
                <c:pt idx="0">
                  <c:v>36676.330066503302</c:v>
                </c:pt>
                <c:pt idx="1">
                  <c:v>35341.227039627003</c:v>
                </c:pt>
                <c:pt idx="2">
                  <c:v>37460.797270172603</c:v>
                </c:pt>
                <c:pt idx="3">
                  <c:v>38464.074009119598</c:v>
                </c:pt>
                <c:pt idx="4">
                  <c:v>39375.4436645733</c:v>
                </c:pt>
              </c:numCache>
            </c:numRef>
          </c:val>
          <c:smooth val="0"/>
          <c:extLst>
            <c:ext xmlns:c16="http://schemas.microsoft.com/office/drawing/2014/chart" uri="{C3380CC4-5D6E-409C-BE32-E72D297353CC}">
              <c16:uniqueId val="{00000001-D8B8-4C03-8926-601450251362}"/>
            </c:ext>
          </c:extLst>
        </c:ser>
        <c:ser>
          <c:idx val="2"/>
          <c:order val="2"/>
          <c:tx>
            <c:strRef>
              <c:f>'18S ENDOWMENT'!$E$38</c:f>
              <c:strCache>
                <c:ptCount val="1"/>
                <c:pt idx="0">
                  <c:v>1,000-2,000 (271)</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ENDOWMENT'!$F$38:$J$38</c:f>
              <c:numCache>
                <c:formatCode>_("$"* #,##0_);_("$"* \(#,##0\);_("$"* "-"??_);_(@_)</c:formatCode>
                <c:ptCount val="5"/>
                <c:pt idx="0">
                  <c:v>24404.071366024498</c:v>
                </c:pt>
                <c:pt idx="1">
                  <c:v>23471.124709527499</c:v>
                </c:pt>
                <c:pt idx="2">
                  <c:v>26722.8868312757</c:v>
                </c:pt>
                <c:pt idx="3">
                  <c:v>28710.4780487805</c:v>
                </c:pt>
                <c:pt idx="4">
                  <c:v>28644.5838206628</c:v>
                </c:pt>
              </c:numCache>
            </c:numRef>
          </c:val>
          <c:smooth val="0"/>
          <c:extLst>
            <c:ext xmlns:c16="http://schemas.microsoft.com/office/drawing/2014/chart" uri="{C3380CC4-5D6E-409C-BE32-E72D297353CC}">
              <c16:uniqueId val="{00000002-D8B8-4C03-8926-601450251362}"/>
            </c:ext>
          </c:extLst>
        </c:ser>
        <c:ser>
          <c:idx val="3"/>
          <c:order val="3"/>
          <c:tx>
            <c:strRef>
              <c:f>'18S ENDOWMENT'!$E$39</c:f>
              <c:strCache>
                <c:ptCount val="1"/>
                <c:pt idx="0">
                  <c:v>&lt;1,000 (163)</c:v>
                </c:pt>
              </c:strCache>
            </c:strRef>
          </c:tx>
          <c:spPr>
            <a:ln w="25400">
              <a:solidFill>
                <a:srgbClr val="006411"/>
              </a:solidFill>
              <a:prstDash val="solid"/>
            </a:ln>
          </c:spPr>
          <c:marker>
            <c:symbol val="x"/>
            <c:size val="5"/>
            <c:spPr>
              <a:noFill/>
              <a:ln>
                <a:solidFill>
                  <a:srgbClr val="006411"/>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ENDOWMENT'!$F$39:$J$39</c:f>
              <c:numCache>
                <c:formatCode>_("$"* #,##0_);_("$"* \(#,##0\);_("$"* "-"??_);_(@_)</c:formatCode>
                <c:ptCount val="5"/>
                <c:pt idx="0">
                  <c:v>21365.4204946996</c:v>
                </c:pt>
                <c:pt idx="1">
                  <c:v>22318.789883268499</c:v>
                </c:pt>
                <c:pt idx="2">
                  <c:v>22974.089430894299</c:v>
                </c:pt>
                <c:pt idx="3">
                  <c:v>25856.622222222199</c:v>
                </c:pt>
                <c:pt idx="4">
                  <c:v>27010.721419185302</c:v>
                </c:pt>
              </c:numCache>
            </c:numRef>
          </c:val>
          <c:smooth val="0"/>
          <c:extLst>
            <c:ext xmlns:c16="http://schemas.microsoft.com/office/drawing/2014/chart" uri="{C3380CC4-5D6E-409C-BE32-E72D297353CC}">
              <c16:uniqueId val="{00000003-D8B8-4C03-8926-601450251362}"/>
            </c:ext>
          </c:extLst>
        </c:ser>
        <c:ser>
          <c:idx val="4"/>
          <c:order val="4"/>
          <c:tx>
            <c:strRef>
              <c:f>'18S ENDOWMENT'!$E$40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ENDOWMENT'!$F$40:$J$40</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4-D8B8-4C03-8926-601450251362}"/>
            </c:ext>
          </c:extLst>
        </c:ser>
        <c:ser>
          <c:idx val="5"/>
          <c:order val="5"/>
          <c:tx>
            <c:strRef>
              <c:f>'18S ENDOWMENT'!$E$41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'18S ENDOWMENT'!$F$35:$J$35</c:f>
              <c:strCache>
                <c:ptCount val="5"/>
                <c:pt idx="0">
                  <c:v>2014-2015</c:v>
                </c:pt>
                <c:pt idx="1">
                  <c:v>2015-2016</c:v>
                </c:pt>
                <c:pt idx="2">
                  <c:v>2016-2017</c:v>
                </c:pt>
                <c:pt idx="3">
                  <c:v>2017-2018</c:v>
                </c:pt>
                <c:pt idx="4">
                  <c:v>2018-2019</c:v>
                </c:pt>
              </c:strCache>
            </c:strRef>
          </c:cat>
          <c:val>
            <c:numRef>
              <c:f>'18S ENDOWMENT'!$F$41:$J$41</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5-D8B8-4C03-8926-601450251362}"/>
            </c:ext>
          </c:extLst>
        </c:ser>
        <c:dLbls>
          <c:showLegendKey val="0"/>
          <c:showVal val="0"/>
          <c:showCatName val="0"/>
          <c:showSerName val="0"/>
          <c:showPercent val="0"/>
          <c:showBubbleSize val="0"/>
        </c:dLbls>
        <c:marker val="1"/>
        <c:smooth val="0"/>
        <c:axId val="756794832"/>
        <c:axId val="756796792"/>
      </c:lineChart>
      <c:catAx>
        <c:axId val="756794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796792"/>
        <c:crosses val="autoZero"/>
        <c:auto val="1"/>
        <c:lblAlgn val="ctr"/>
        <c:lblOffset val="100"/>
        <c:tickLblSkip val="1"/>
        <c:tickMarkSkip val="1"/>
        <c:noMultiLvlLbl val="0"/>
      </c:catAx>
      <c:valAx>
        <c:axId val="756796792"/>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794832"/>
        <c:crosses val="autoZero"/>
        <c:crossBetween val="between"/>
      </c:valAx>
      <c:spPr>
        <a:solidFill>
          <a:srgbClr val="C0C0C0"/>
        </a:solidFill>
        <a:ln w="12700">
          <a:solidFill>
            <a:srgbClr val="808080"/>
          </a:solidFill>
          <a:prstDash val="solid"/>
        </a:ln>
      </c:spPr>
    </c:plotArea>
    <c:legend>
      <c:legendPos val="r"/>
      <c:layout>
        <c:manualLayout>
          <c:xMode val="edge"/>
          <c:yMode val="edge"/>
          <c:x val="0.79434017150199787"/>
          <c:y val="2.923389255195806E-2"/>
          <c:w val="0.1919812647276206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794204764816905"/>
          <c:h val="0.86398091150045198"/>
        </c:manualLayout>
      </c:layout>
      <c:lineChart>
        <c:grouping val="standard"/>
        <c:varyColors val="0"/>
        <c:ser>
          <c:idx val="0"/>
          <c:order val="0"/>
          <c:tx>
            <c:strRef>
              <c:f>'18S ENDOWMENT'!$E$71</c:f>
              <c:strCache>
                <c:ptCount val="1"/>
                <c:pt idx="0">
                  <c:v>&gt;3,000 (6)</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ENDOWMENT'!$F$71:$J$71</c:f>
              <c:numCache>
                <c:formatCode>_("$"* #,##0_);_("$"* \(#,##0\);_("$"* "-"??_);_(@_)</c:formatCode>
                <c:ptCount val="5"/>
                <c:pt idx="0">
                  <c:v>17814.620683912748</c:v>
                </c:pt>
                <c:pt idx="1">
                  <c:v>17163.453322012851</c:v>
                </c:pt>
                <c:pt idx="2">
                  <c:v>19153.21211789595</c:v>
                </c:pt>
                <c:pt idx="3">
                  <c:v>20646.141682684749</c:v>
                </c:pt>
                <c:pt idx="4">
                  <c:v>19955.947487351252</c:v>
                </c:pt>
              </c:numCache>
            </c:numRef>
          </c:val>
          <c:smooth val="0"/>
          <c:extLst>
            <c:ext xmlns:c16="http://schemas.microsoft.com/office/drawing/2014/chart" uri="{C3380CC4-5D6E-409C-BE32-E72D297353CC}">
              <c16:uniqueId val="{00000000-11CC-40D3-8CEF-A34F39B20ED6}"/>
            </c:ext>
          </c:extLst>
        </c:ser>
        <c:ser>
          <c:idx val="1"/>
          <c:order val="1"/>
          <c:tx>
            <c:strRef>
              <c:f>'18S ENDOWMENT'!$E$72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ENDOWMENT'!$F$72:$J$72</c:f>
              <c:numCache>
                <c:formatCode>_("$"* #,##0_);_("$"* \(#,##0\);_("$"* "-"??_);_(@_)</c:formatCode>
                <c:ptCount val="5"/>
                <c:pt idx="0">
                  <c:v>27232.490555748402</c:v>
                </c:pt>
                <c:pt idx="1">
                  <c:v>25561.200992361097</c:v>
                </c:pt>
                <c:pt idx="2">
                  <c:v>29364.595242118401</c:v>
                </c:pt>
                <c:pt idx="3">
                  <c:v>34307.349844654455</c:v>
                </c:pt>
                <c:pt idx="4">
                  <c:v>35140.241614738399</c:v>
                </c:pt>
              </c:numCache>
            </c:numRef>
          </c:val>
          <c:smooth val="0"/>
          <c:extLst>
            <c:ext xmlns:c16="http://schemas.microsoft.com/office/drawing/2014/chart" uri="{C3380CC4-5D6E-409C-BE32-E72D297353CC}">
              <c16:uniqueId val="{00000001-11CC-40D3-8CEF-A34F39B20ED6}"/>
            </c:ext>
          </c:extLst>
        </c:ser>
        <c:ser>
          <c:idx val="2"/>
          <c:order val="2"/>
          <c:tx>
            <c:strRef>
              <c:f>'18S ENDOWMENT'!$E$73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ENDOWMENT'!$F$73:$J$73</c:f>
              <c:numCache>
                <c:formatCode>_("$"* #,##0_);_("$"* \(#,##0\);_("$"* "-"??_);_(@_)</c:formatCode>
                <c:ptCount val="5"/>
                <c:pt idx="0">
                  <c:v>25574.363388767801</c:v>
                </c:pt>
                <c:pt idx="1">
                  <c:v>23751.571040562347</c:v>
                </c:pt>
                <c:pt idx="2">
                  <c:v>24479.4165125078</c:v>
                </c:pt>
                <c:pt idx="3">
                  <c:v>24828.825873540351</c:v>
                </c:pt>
                <c:pt idx="4">
                  <c:v>24824.36617357405</c:v>
                </c:pt>
              </c:numCache>
            </c:numRef>
          </c:val>
          <c:smooth val="0"/>
          <c:extLst>
            <c:ext xmlns:c16="http://schemas.microsoft.com/office/drawing/2014/chart" uri="{C3380CC4-5D6E-409C-BE32-E72D297353CC}">
              <c16:uniqueId val="{00000002-11CC-40D3-8CEF-A34F39B20ED6}"/>
            </c:ext>
          </c:extLst>
        </c:ser>
        <c:ser>
          <c:idx val="3"/>
          <c:order val="3"/>
          <c:tx>
            <c:strRef>
              <c:f>'18S ENDOWMENT'!$E$74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ENDOWMENT'!$F$74:$J$74</c:f>
              <c:numCache>
                <c:formatCode>_("$"* #,##0_);_("$"* \(#,##0\);_("$"* "-"??_);_(@_)</c:formatCode>
                <c:ptCount val="5"/>
                <c:pt idx="0">
                  <c:v>17158.842293794351</c:v>
                </c:pt>
                <c:pt idx="1">
                  <c:v>13961.874192775151</c:v>
                </c:pt>
                <c:pt idx="2">
                  <c:v>15992.254046003851</c:v>
                </c:pt>
                <c:pt idx="3">
                  <c:v>16840.0735283047</c:v>
                </c:pt>
                <c:pt idx="4">
                  <c:v>20230.1689948413</c:v>
                </c:pt>
              </c:numCache>
            </c:numRef>
          </c:val>
          <c:smooth val="0"/>
          <c:extLst>
            <c:ext xmlns:c16="http://schemas.microsoft.com/office/drawing/2014/chart" uri="{C3380CC4-5D6E-409C-BE32-E72D297353CC}">
              <c16:uniqueId val="{00000003-11CC-40D3-8CEF-A34F39B20ED6}"/>
            </c:ext>
          </c:extLst>
        </c:ser>
        <c:ser>
          <c:idx val="4"/>
          <c:order val="4"/>
          <c:tx>
            <c:strRef>
              <c:f>'18S ENDOWMENT'!$E$75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ENDOWMENT'!$F$75:$J$75</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4-11CC-40D3-8CEF-A34F39B20ED6}"/>
            </c:ext>
          </c:extLst>
        </c:ser>
        <c:ser>
          <c:idx val="5"/>
          <c:order val="5"/>
          <c:tx>
            <c:strRef>
              <c:f>'18S ENDOWMENT'!$E$76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'18S ENDOWMENT'!$F$70:$J$70</c:f>
              <c:strCache>
                <c:ptCount val="5"/>
                <c:pt idx="0">
                  <c:v>2014-2015</c:v>
                </c:pt>
                <c:pt idx="1">
                  <c:v>2015-2016</c:v>
                </c:pt>
                <c:pt idx="2">
                  <c:v>2016-2017</c:v>
                </c:pt>
                <c:pt idx="3">
                  <c:v>2017-2018</c:v>
                </c:pt>
                <c:pt idx="4">
                  <c:v>2018-2019</c:v>
                </c:pt>
              </c:strCache>
            </c:strRef>
          </c:cat>
          <c:val>
            <c:numRef>
              <c:f>'18S ENDOWMENT'!$F$76:$J$76</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5-11CC-40D3-8CEF-A34F39B20ED6}"/>
            </c:ext>
          </c:extLst>
        </c:ser>
        <c:dLbls>
          <c:showLegendKey val="0"/>
          <c:showVal val="0"/>
          <c:showCatName val="0"/>
          <c:showSerName val="0"/>
          <c:showPercent val="0"/>
          <c:showBubbleSize val="0"/>
        </c:dLbls>
        <c:marker val="1"/>
        <c:smooth val="0"/>
        <c:axId val="756791696"/>
        <c:axId val="756792088"/>
      </c:lineChart>
      <c:catAx>
        <c:axId val="756791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56792088"/>
        <c:crosses val="autoZero"/>
        <c:auto val="1"/>
        <c:lblAlgn val="ctr"/>
        <c:lblOffset val="100"/>
        <c:tickLblSkip val="1"/>
        <c:tickMarkSkip val="1"/>
        <c:noMultiLvlLbl val="0"/>
      </c:catAx>
      <c:valAx>
        <c:axId val="756792088"/>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791696"/>
        <c:crosses val="autoZero"/>
        <c:crossBetween val="between"/>
      </c:valAx>
      <c:spPr>
        <a:solidFill>
          <a:srgbClr val="C0C0C0"/>
        </a:solidFill>
        <a:ln w="12700">
          <a:solidFill>
            <a:srgbClr val="808080"/>
          </a:solidFill>
          <a:prstDash val="solid"/>
        </a:ln>
      </c:spPr>
    </c:plotArea>
    <c:legend>
      <c:legendPos val="r"/>
      <c:layout>
        <c:manualLayout>
          <c:xMode val="edge"/>
          <c:yMode val="edge"/>
          <c:x val="0.79528356838026615"/>
          <c:y val="2.6503613959492498E-2"/>
          <c:w val="0.19009447097108381"/>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2916753931087597"/>
          <c:h val="0.81955087805176496"/>
        </c:manualLayout>
      </c:layout>
      <c:lineChart>
        <c:grouping val="standard"/>
        <c:varyColors val="0"/>
        <c:ser>
          <c:idx val="0"/>
          <c:order val="0"/>
          <c:tx>
            <c:strRef>
              <c:f>'18C ENDOWMENT'!$E$36</c:f>
              <c:strCache>
                <c:ptCount val="1"/>
                <c:pt idx="0">
                  <c:v>MA-Larger (151)</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ENDOWMENT'!$F$36:$J$36</c:f>
              <c:numCache>
                <c:formatCode>_("$"* #,##0_);_("$"* \(#,##0\);_("$"* "-"??_);_(@_)</c:formatCode>
                <c:ptCount val="5"/>
                <c:pt idx="0">
                  <c:v>14062.048736051</c:v>
                </c:pt>
                <c:pt idx="1">
                  <c:v>14116.9402412281</c:v>
                </c:pt>
                <c:pt idx="2">
                  <c:v>16078.2336217553</c:v>
                </c:pt>
                <c:pt idx="3">
                  <c:v>18019.379214780602</c:v>
                </c:pt>
                <c:pt idx="4">
                  <c:v>18396.132741050402</c:v>
                </c:pt>
              </c:numCache>
            </c:numRef>
          </c:val>
          <c:smooth val="0"/>
          <c:extLst>
            <c:ext xmlns:c16="http://schemas.microsoft.com/office/drawing/2014/chart" uri="{C3380CC4-5D6E-409C-BE32-E72D297353CC}">
              <c16:uniqueId val="{00000000-2ACD-44D7-BB3D-1F11C7C67DC0}"/>
            </c:ext>
          </c:extLst>
        </c:ser>
        <c:ser>
          <c:idx val="1"/>
          <c:order val="1"/>
          <c:tx>
            <c:strRef>
              <c:f>'18C ENDOWMENT'!$E$37</c:f>
              <c:strCache>
                <c:ptCount val="1"/>
                <c:pt idx="0">
                  <c:v>MA-Medium (113)</c:v>
                </c:pt>
              </c:strCache>
            </c:strRef>
          </c:tx>
          <c:spPr>
            <a:ln w="25400">
              <a:solidFill>
                <a:srgbClr val="DD0806"/>
              </a:solidFill>
              <a:prstDash val="solid"/>
            </a:ln>
          </c:spPr>
          <c:marker>
            <c:symbol val="star"/>
            <c:size val="5"/>
            <c:spPr>
              <a:noFill/>
              <a:ln>
                <a:solidFill>
                  <a:srgbClr val="DD0806"/>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ENDOWMENT'!$F$37:$J$37</c:f>
              <c:numCache>
                <c:formatCode>_("$"* #,##0_);_("$"* \(#,##0\);_("$"* "-"??_);_(@_)</c:formatCode>
                <c:ptCount val="5"/>
                <c:pt idx="0">
                  <c:v>14044.0053884149</c:v>
                </c:pt>
                <c:pt idx="1">
                  <c:v>14056.0099656357</c:v>
                </c:pt>
                <c:pt idx="2">
                  <c:v>15150.482352941201</c:v>
                </c:pt>
                <c:pt idx="3">
                  <c:v>17312.685639229399</c:v>
                </c:pt>
                <c:pt idx="4">
                  <c:v>18033.992731677801</c:v>
                </c:pt>
              </c:numCache>
            </c:numRef>
          </c:val>
          <c:smooth val="0"/>
          <c:extLst>
            <c:ext xmlns:c16="http://schemas.microsoft.com/office/drawing/2014/chart" uri="{C3380CC4-5D6E-409C-BE32-E72D297353CC}">
              <c16:uniqueId val="{00000001-2ACD-44D7-BB3D-1F11C7C67DC0}"/>
            </c:ext>
          </c:extLst>
        </c:ser>
        <c:ser>
          <c:idx val="2"/>
          <c:order val="2"/>
          <c:tx>
            <c:strRef>
              <c:f>'18C ENDOWMENT'!$E$38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ENDOWMENT'!$F$38:$J$38</c:f>
              <c:numCache>
                <c:formatCode>_("$"* #,##0_);_("$"* \(#,##0\);_("$"* "-"??_);_(@_)</c:formatCode>
                <c:ptCount val="5"/>
                <c:pt idx="0">
                  <c:v>13098.816446361099</c:v>
                </c:pt>
                <c:pt idx="1">
                  <c:v>12975.257313635</c:v>
                </c:pt>
                <c:pt idx="2">
                  <c:v>14970.298057655251</c:v>
                </c:pt>
                <c:pt idx="3">
                  <c:v>16325.433558447152</c:v>
                </c:pt>
                <c:pt idx="4">
                  <c:v>16678.197371310402</c:v>
                </c:pt>
              </c:numCache>
            </c:numRef>
          </c:val>
          <c:smooth val="0"/>
          <c:extLst>
            <c:ext xmlns:c16="http://schemas.microsoft.com/office/drawing/2014/chart" uri="{C3380CC4-5D6E-409C-BE32-E72D297353CC}">
              <c16:uniqueId val="{00000002-2ACD-44D7-BB3D-1F11C7C67DC0}"/>
            </c:ext>
          </c:extLst>
        </c:ser>
        <c:ser>
          <c:idx val="3"/>
          <c:order val="3"/>
          <c:tx>
            <c:strRef>
              <c:f>'18C ENDOWMENT'!$E$39</c:f>
              <c:strCache>
                <c:ptCount val="1"/>
                <c:pt idx="0">
                  <c:v>BA-Arts &amp; Sci (200)</c:v>
                </c:pt>
              </c:strCache>
            </c:strRef>
          </c:tx>
          <c:spPr>
            <a:ln w="25400">
              <a:solidFill>
                <a:srgbClr val="006411"/>
              </a:solidFill>
              <a:prstDash val="solid"/>
            </a:ln>
          </c:spPr>
          <c:marker>
            <c:symbol val="x"/>
            <c:size val="5"/>
            <c:spPr>
              <a:noFill/>
              <a:ln>
                <a:solidFill>
                  <a:srgbClr val="006411"/>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ENDOWMENT'!$F$39:$J$39</c:f>
              <c:numCache>
                <c:formatCode>_("$"* #,##0_);_("$"* \(#,##0\);_("$"* "-"??_);_(@_)</c:formatCode>
                <c:ptCount val="5"/>
                <c:pt idx="0">
                  <c:v>92866.188157330151</c:v>
                </c:pt>
                <c:pt idx="1">
                  <c:v>89969.443909178342</c:v>
                </c:pt>
                <c:pt idx="2">
                  <c:v>97485.483143585239</c:v>
                </c:pt>
                <c:pt idx="3">
                  <c:v>106838.1481814115</c:v>
                </c:pt>
                <c:pt idx="4">
                  <c:v>108064.1801480555</c:v>
                </c:pt>
              </c:numCache>
            </c:numRef>
          </c:val>
          <c:smooth val="0"/>
          <c:extLst>
            <c:ext xmlns:c16="http://schemas.microsoft.com/office/drawing/2014/chart" uri="{C3380CC4-5D6E-409C-BE32-E72D297353CC}">
              <c16:uniqueId val="{00000003-2ACD-44D7-BB3D-1F11C7C67DC0}"/>
            </c:ext>
          </c:extLst>
        </c:ser>
        <c:ser>
          <c:idx val="4"/>
          <c:order val="4"/>
          <c:tx>
            <c:strRef>
              <c:f>'18C ENDOWMENT'!$E$40</c:f>
              <c:strCache>
                <c:ptCount val="1"/>
                <c:pt idx="0">
                  <c:v>BA-Diverse (150)</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ENDOWMENT'!$F$40:$J$40</c:f>
              <c:numCache>
                <c:formatCode>_("$"* #,##0_);_("$"* \(#,##0\);_("$"* "-"??_);_(@_)</c:formatCode>
                <c:ptCount val="5"/>
                <c:pt idx="0">
                  <c:v>17538.979827069503</c:v>
                </c:pt>
                <c:pt idx="1">
                  <c:v>16049.0837650537</c:v>
                </c:pt>
                <c:pt idx="2">
                  <c:v>16692.24025977905</c:v>
                </c:pt>
                <c:pt idx="3">
                  <c:v>18366.508284132698</c:v>
                </c:pt>
                <c:pt idx="4">
                  <c:v>19308.17370345135</c:v>
                </c:pt>
              </c:numCache>
            </c:numRef>
          </c:val>
          <c:smooth val="0"/>
          <c:extLst>
            <c:ext xmlns:c16="http://schemas.microsoft.com/office/drawing/2014/chart" uri="{C3380CC4-5D6E-409C-BE32-E72D297353CC}">
              <c16:uniqueId val="{00000004-2ACD-44D7-BB3D-1F11C7C67DC0}"/>
            </c:ext>
          </c:extLst>
        </c:ser>
        <c:ser>
          <c:idx val="5"/>
          <c:order val="5"/>
          <c:tx>
            <c:strRef>
              <c:f>'18C ENDOWMENT'!$E$41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ENDOWMENT'!$F$41:$J$41</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5-2ACD-44D7-BB3D-1F11C7C67DC0}"/>
            </c:ext>
          </c:extLst>
        </c:ser>
        <c:ser>
          <c:idx val="6"/>
          <c:order val="6"/>
          <c:tx>
            <c:strRef>
              <c:f>'18C ENDOWMENT'!$E$42</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'18C ENDOWMENT'!$F$35:$J$35</c:f>
              <c:strCache>
                <c:ptCount val="5"/>
                <c:pt idx="0">
                  <c:v>2014-2015</c:v>
                </c:pt>
                <c:pt idx="1">
                  <c:v>2015-2016</c:v>
                </c:pt>
                <c:pt idx="2">
                  <c:v>2016-2017</c:v>
                </c:pt>
                <c:pt idx="3">
                  <c:v>2017-2018</c:v>
                </c:pt>
                <c:pt idx="4">
                  <c:v>2018-2019</c:v>
                </c:pt>
              </c:strCache>
            </c:strRef>
          </c:cat>
          <c:val>
            <c:numRef>
              <c:f>'18C ENDOWMENT'!$F$42:$J$42</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6-2ACD-44D7-BB3D-1F11C7C67DC0}"/>
            </c:ext>
          </c:extLst>
        </c:ser>
        <c:dLbls>
          <c:showLegendKey val="0"/>
          <c:showVal val="0"/>
          <c:showCatName val="0"/>
          <c:showSerName val="0"/>
          <c:showPercent val="0"/>
          <c:showBubbleSize val="0"/>
        </c:dLbls>
        <c:marker val="1"/>
        <c:smooth val="0"/>
        <c:axId val="756798360"/>
        <c:axId val="756794440"/>
      </c:lineChart>
      <c:catAx>
        <c:axId val="756798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794440"/>
        <c:crosses val="autoZero"/>
        <c:auto val="1"/>
        <c:lblAlgn val="ctr"/>
        <c:lblOffset val="100"/>
        <c:tickLblSkip val="1"/>
        <c:tickMarkSkip val="1"/>
        <c:noMultiLvlLbl val="0"/>
      </c:catAx>
      <c:valAx>
        <c:axId val="756794440"/>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798360"/>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2.7217762031133373E-2"/>
          <c:w val="0.19339636004502322"/>
          <c:h val="0.4415325840606079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549106432275401"/>
          <c:h val="0.86398091150045198"/>
        </c:manualLayout>
      </c:layout>
      <c:lineChart>
        <c:grouping val="standard"/>
        <c:varyColors val="0"/>
        <c:ser>
          <c:idx val="0"/>
          <c:order val="0"/>
          <c:tx>
            <c:strRef>
              <c:f>'18C ENDOWMENT'!$E$72</c:f>
              <c:strCache>
                <c:ptCount val="1"/>
                <c:pt idx="0">
                  <c:v>MA-Larger (17)</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ENDOWMENT'!$F$72:$J$72</c:f>
              <c:numCache>
                <c:formatCode>_("$"* #,##0_);_("$"* \(#,##0\);_("$"* "-"??_);_(@_)</c:formatCode>
                <c:ptCount val="5"/>
                <c:pt idx="0">
                  <c:v>24396.025385312802</c:v>
                </c:pt>
                <c:pt idx="1">
                  <c:v>22894.173497267799</c:v>
                </c:pt>
                <c:pt idx="2">
                  <c:v>25378.3695976155</c:v>
                </c:pt>
                <c:pt idx="3">
                  <c:v>26178.662298387098</c:v>
                </c:pt>
                <c:pt idx="4">
                  <c:v>29738.2933406714</c:v>
                </c:pt>
              </c:numCache>
            </c:numRef>
          </c:val>
          <c:smooth val="0"/>
          <c:extLst>
            <c:ext xmlns:c16="http://schemas.microsoft.com/office/drawing/2014/chart" uri="{C3380CC4-5D6E-409C-BE32-E72D297353CC}">
              <c16:uniqueId val="{00000000-8752-4802-AF3C-F84FB650156F}"/>
            </c:ext>
          </c:extLst>
        </c:ser>
        <c:ser>
          <c:idx val="1"/>
          <c:order val="1"/>
          <c:tx>
            <c:strRef>
              <c:f>'18C ENDOWMENT'!$E$73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ENDOWMENT'!$F$73:$J$73</c:f>
              <c:numCache>
                <c:formatCode>_("$"* #,##0_);_("$"* \(#,##0\);_("$"* "-"??_);_(@_)</c:formatCode>
                <c:ptCount val="5"/>
                <c:pt idx="0">
                  <c:v>9433.0651233396602</c:v>
                </c:pt>
                <c:pt idx="1">
                  <c:v>9096.9239254991353</c:v>
                </c:pt>
                <c:pt idx="2">
                  <c:v>9480.28059271036</c:v>
                </c:pt>
                <c:pt idx="3">
                  <c:v>11246.9724312079</c:v>
                </c:pt>
                <c:pt idx="4">
                  <c:v>13291.92922131635</c:v>
                </c:pt>
              </c:numCache>
            </c:numRef>
          </c:val>
          <c:smooth val="0"/>
          <c:extLst>
            <c:ext xmlns:c16="http://schemas.microsoft.com/office/drawing/2014/chart" uri="{C3380CC4-5D6E-409C-BE32-E72D297353CC}">
              <c16:uniqueId val="{00000001-8752-4802-AF3C-F84FB650156F}"/>
            </c:ext>
          </c:extLst>
        </c:ser>
        <c:ser>
          <c:idx val="2"/>
          <c:order val="2"/>
          <c:tx>
            <c:strRef>
              <c:f>'18C ENDOWMENT'!$E$74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ENDOWMENT'!$F$74:$J$74</c:f>
              <c:numCache>
                <c:formatCode>_("$"* #,##0_);_("$"* \(#,##0\);_("$"* "-"??_);_(@_)</c:formatCode>
                <c:ptCount val="5"/>
                <c:pt idx="0">
                  <c:v>22514.230425055899</c:v>
                </c:pt>
                <c:pt idx="1">
                  <c:v>23847.797423887601</c:v>
                </c:pt>
                <c:pt idx="2">
                  <c:v>27747.287977632801</c:v>
                </c:pt>
                <c:pt idx="3">
                  <c:v>31425.244150559502</c:v>
                </c:pt>
                <c:pt idx="4">
                  <c:v>32288.488000000001</c:v>
                </c:pt>
              </c:numCache>
            </c:numRef>
          </c:val>
          <c:smooth val="0"/>
          <c:extLst>
            <c:ext xmlns:c16="http://schemas.microsoft.com/office/drawing/2014/chart" uri="{C3380CC4-5D6E-409C-BE32-E72D297353CC}">
              <c16:uniqueId val="{00000002-8752-4802-AF3C-F84FB650156F}"/>
            </c:ext>
          </c:extLst>
        </c:ser>
        <c:ser>
          <c:idx val="3"/>
          <c:order val="3"/>
          <c:tx>
            <c:strRef>
              <c:f>'18C ENDOWMENT'!$E$75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ENDOWMENT'!$F$75:$J$75</c:f>
              <c:numCache>
                <c:formatCode>_("$"* #,##0_);_("$"* \(#,##0\);_("$"* "-"??_);_(@_)</c:formatCode>
                <c:ptCount val="5"/>
                <c:pt idx="0">
                  <c:v>107963.0861725185</c:v>
                </c:pt>
                <c:pt idx="1">
                  <c:v>111934.2310861717</c:v>
                </c:pt>
                <c:pt idx="2">
                  <c:v>135553.35971087852</c:v>
                </c:pt>
                <c:pt idx="3">
                  <c:v>136669.57010368898</c:v>
                </c:pt>
                <c:pt idx="4">
                  <c:v>152680.22013383498</c:v>
                </c:pt>
              </c:numCache>
            </c:numRef>
          </c:val>
          <c:smooth val="0"/>
          <c:extLst>
            <c:ext xmlns:c16="http://schemas.microsoft.com/office/drawing/2014/chart" uri="{C3380CC4-5D6E-409C-BE32-E72D297353CC}">
              <c16:uniqueId val="{00000003-8752-4802-AF3C-F84FB650156F}"/>
            </c:ext>
          </c:extLst>
        </c:ser>
        <c:ser>
          <c:idx val="4"/>
          <c:order val="4"/>
          <c:tx>
            <c:strRef>
              <c:f>'18C ENDOWMENT'!$E$76</c:f>
              <c:strCache>
                <c:ptCount val="1"/>
                <c:pt idx="0">
                  <c:v>BA-Diverse (32)</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ENDOWMENT'!$F$76:$J$76</c:f>
              <c:numCache>
                <c:formatCode>_("$"* #,##0_);_("$"* \(#,##0\);_("$"* "-"??_);_(@_)</c:formatCode>
                <c:ptCount val="5"/>
                <c:pt idx="0">
                  <c:v>23117.708112906701</c:v>
                </c:pt>
                <c:pt idx="1">
                  <c:v>22032.583146067402</c:v>
                </c:pt>
                <c:pt idx="2">
                  <c:v>22003.309742032699</c:v>
                </c:pt>
                <c:pt idx="3">
                  <c:v>22105.4165484447</c:v>
                </c:pt>
                <c:pt idx="4">
                  <c:v>27445.82950073235</c:v>
                </c:pt>
              </c:numCache>
            </c:numRef>
          </c:val>
          <c:smooth val="0"/>
          <c:extLst>
            <c:ext xmlns:c16="http://schemas.microsoft.com/office/drawing/2014/chart" uri="{C3380CC4-5D6E-409C-BE32-E72D297353CC}">
              <c16:uniqueId val="{00000004-8752-4802-AF3C-F84FB650156F}"/>
            </c:ext>
          </c:extLst>
        </c:ser>
        <c:ser>
          <c:idx val="5"/>
          <c:order val="5"/>
          <c:tx>
            <c:strRef>
              <c:f>'18C ENDOWMENT'!$E$77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ENDOWMENT'!$F$77:$J$77</c:f>
              <c:numCache>
                <c:formatCode>_("$"* #,##0_);_("$"* \(#,##0\);_("$"* "-"??_);_(@_)</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5-8752-4802-AF3C-F84FB650156F}"/>
            </c:ext>
          </c:extLst>
        </c:ser>
        <c:ser>
          <c:idx val="6"/>
          <c:order val="6"/>
          <c:tx>
            <c:strRef>
              <c:f>'18C ENDOWMENT'!$E$78</c:f>
              <c:strCache>
                <c:ptCount val="1"/>
                <c:pt idx="0">
                  <c:v> TEXAS LUTHERAN </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'18C ENDOWMENT'!$F$71:$J$71</c:f>
              <c:strCache>
                <c:ptCount val="5"/>
                <c:pt idx="0">
                  <c:v>2014-2015</c:v>
                </c:pt>
                <c:pt idx="1">
                  <c:v>2015-2016</c:v>
                </c:pt>
                <c:pt idx="2">
                  <c:v>2016-2017</c:v>
                </c:pt>
                <c:pt idx="3">
                  <c:v>2017-2018</c:v>
                </c:pt>
                <c:pt idx="4">
                  <c:v>2018-2019</c:v>
                </c:pt>
              </c:strCache>
            </c:strRef>
          </c:cat>
          <c:val>
            <c:numRef>
              <c:f>'18C ENDOWMENT'!$F$78:$J$78</c:f>
              <c:numCache>
                <c:formatCode>_("$"* #,##0_);_("$"* \(#,##0\);_("$"* "-"??_);_(@_)</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6-8752-4802-AF3C-F84FB650156F}"/>
            </c:ext>
          </c:extLst>
        </c:ser>
        <c:dLbls>
          <c:showLegendKey val="0"/>
          <c:showVal val="0"/>
          <c:showCatName val="0"/>
          <c:showSerName val="0"/>
          <c:showPercent val="0"/>
          <c:showBubbleSize val="0"/>
        </c:dLbls>
        <c:marker val="1"/>
        <c:smooth val="0"/>
        <c:axId val="756797184"/>
        <c:axId val="756792872"/>
      </c:lineChart>
      <c:catAx>
        <c:axId val="756797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56792872"/>
        <c:crosses val="autoZero"/>
        <c:auto val="1"/>
        <c:lblAlgn val="ctr"/>
        <c:lblOffset val="100"/>
        <c:tickLblSkip val="1"/>
        <c:tickMarkSkip val="1"/>
        <c:noMultiLvlLbl val="0"/>
      </c:catAx>
      <c:valAx>
        <c:axId val="756792872"/>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797184"/>
        <c:crosses val="autoZero"/>
        <c:crossBetween val="between"/>
      </c:valAx>
      <c:spPr>
        <a:solidFill>
          <a:srgbClr val="C0C0C0"/>
        </a:solidFill>
        <a:ln w="12700">
          <a:solidFill>
            <a:srgbClr val="808080"/>
          </a:solidFill>
          <a:prstDash val="solid"/>
        </a:ln>
      </c:spPr>
    </c:plotArea>
    <c:legend>
      <c:legendPos val="r"/>
      <c:layout>
        <c:manualLayout>
          <c:xMode val="edge"/>
          <c:yMode val="edge"/>
          <c:x val="0.79669866369766884"/>
          <c:y val="2.7522983727165291E-2"/>
          <c:w val="0.19198126472762062"/>
          <c:h val="0.44954206754369957"/>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478477380402602E-2"/>
          <c:y val="8.9552456352165799E-2"/>
          <c:w val="0.73982781904322104"/>
          <c:h val="0.80099697070548304"/>
        </c:manualLayout>
      </c:layout>
      <c:lineChart>
        <c:grouping val="standard"/>
        <c:varyColors val="0"/>
        <c:ser>
          <c:idx val="0"/>
          <c:order val="0"/>
          <c:tx>
            <c:strRef>
              <c:f>'19R INSTRUCT EXP'!$E$36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EXP'!$F$36:$J$36</c:f>
              <c:numCache>
                <c:formatCode>_("$"* #,##0_);_("$"* \(#,##0\);_("$"* "-"??_);_(@_)</c:formatCode>
                <c:ptCount val="5"/>
                <c:pt idx="0">
                  <c:v>10383.4735001273</c:v>
                </c:pt>
                <c:pt idx="1">
                  <c:v>10346.960988168699</c:v>
                </c:pt>
                <c:pt idx="2">
                  <c:v>10784.456997026649</c:v>
                </c:pt>
                <c:pt idx="3">
                  <c:v>11150.54699249425</c:v>
                </c:pt>
                <c:pt idx="4">
                  <c:v>11658.20560522085</c:v>
                </c:pt>
              </c:numCache>
            </c:numRef>
          </c:val>
          <c:smooth val="0"/>
          <c:extLst>
            <c:ext xmlns:c16="http://schemas.microsoft.com/office/drawing/2014/chart" uri="{C3380CC4-5D6E-409C-BE32-E72D297353CC}">
              <c16:uniqueId val="{00000000-0432-4DA4-9C0F-1DDECD3B350B}"/>
            </c:ext>
          </c:extLst>
        </c:ser>
        <c:ser>
          <c:idx val="1"/>
          <c:order val="1"/>
          <c:tx>
            <c:strRef>
              <c:f>'19R INSTRUCT EXP'!$E$37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EXP'!$F$37:$J$37</c:f>
              <c:numCache>
                <c:formatCode>_("$"* #,##0_);_("$"* \(#,##0\);_("$"* "-"??_);_(@_)</c:formatCode>
                <c:ptCount val="5"/>
                <c:pt idx="0">
                  <c:v>9658.8897827835899</c:v>
                </c:pt>
                <c:pt idx="1">
                  <c:v>9948.6077712610004</c:v>
                </c:pt>
                <c:pt idx="2">
                  <c:v>9859.9547738693509</c:v>
                </c:pt>
                <c:pt idx="3">
                  <c:v>10238.4718954248</c:v>
                </c:pt>
                <c:pt idx="4">
                  <c:v>10226.594301221199</c:v>
                </c:pt>
              </c:numCache>
            </c:numRef>
          </c:val>
          <c:smooth val="0"/>
          <c:extLst>
            <c:ext xmlns:c16="http://schemas.microsoft.com/office/drawing/2014/chart" uri="{C3380CC4-5D6E-409C-BE32-E72D297353CC}">
              <c16:uniqueId val="{00000001-0432-4DA4-9C0F-1DDECD3B350B}"/>
            </c:ext>
          </c:extLst>
        </c:ser>
        <c:ser>
          <c:idx val="2"/>
          <c:order val="2"/>
          <c:tx>
            <c:strRef>
              <c:f>'19R INSTRUCT EXP'!$E$38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EXP'!$F$38:$J$38</c:f>
              <c:numCache>
                <c:formatCode>_("$"* #,##0_);_("$"* \(#,##0\);_("$"* "-"??_);_(@_)</c:formatCode>
                <c:ptCount val="5"/>
                <c:pt idx="0">
                  <c:v>8734.8245537675211</c:v>
                </c:pt>
                <c:pt idx="1">
                  <c:v>8825.2535323850952</c:v>
                </c:pt>
                <c:pt idx="2">
                  <c:v>8922.1496042823892</c:v>
                </c:pt>
                <c:pt idx="3">
                  <c:v>9087.46746898727</c:v>
                </c:pt>
                <c:pt idx="4">
                  <c:v>9291.7863107518297</c:v>
                </c:pt>
              </c:numCache>
            </c:numRef>
          </c:val>
          <c:smooth val="0"/>
          <c:extLst>
            <c:ext xmlns:c16="http://schemas.microsoft.com/office/drawing/2014/chart" uri="{C3380CC4-5D6E-409C-BE32-E72D297353CC}">
              <c16:uniqueId val="{00000002-0432-4DA4-9C0F-1DDECD3B350B}"/>
            </c:ext>
          </c:extLst>
        </c:ser>
        <c:ser>
          <c:idx val="3"/>
          <c:order val="3"/>
          <c:tx>
            <c:strRef>
              <c:f>'19R INSTRUCT EXP'!$E$39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EXP'!$F$39:$J$39</c:f>
              <c:numCache>
                <c:formatCode>_("$"* #,##0_);_("$"* \(#,##0\);_("$"* "-"??_);_(@_)</c:formatCode>
                <c:ptCount val="5"/>
                <c:pt idx="0">
                  <c:v>9590.5380425875555</c:v>
                </c:pt>
                <c:pt idx="1">
                  <c:v>9692.2295661995195</c:v>
                </c:pt>
                <c:pt idx="2">
                  <c:v>10002.455039361939</c:v>
                </c:pt>
                <c:pt idx="3">
                  <c:v>9964.6227819016458</c:v>
                </c:pt>
                <c:pt idx="4">
                  <c:v>10271.003554070601</c:v>
                </c:pt>
              </c:numCache>
            </c:numRef>
          </c:val>
          <c:smooth val="0"/>
          <c:extLst>
            <c:ext xmlns:c16="http://schemas.microsoft.com/office/drawing/2014/chart" uri="{C3380CC4-5D6E-409C-BE32-E72D297353CC}">
              <c16:uniqueId val="{00000003-0432-4DA4-9C0F-1DDECD3B350B}"/>
            </c:ext>
          </c:extLst>
        </c:ser>
        <c:ser>
          <c:idx val="4"/>
          <c:order val="4"/>
          <c:tx>
            <c:strRef>
              <c:f>'19R INSTRUCT EXP'!$E$40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EXP'!$F$40:$J$40</c:f>
              <c:numCache>
                <c:formatCode>_("$"* #,##0_);_("$"* \(#,##0\);_("$"* "-"??_);_(@_)</c:formatCode>
                <c:ptCount val="5"/>
                <c:pt idx="0">
                  <c:v>7199.8823948681402</c:v>
                </c:pt>
                <c:pt idx="1">
                  <c:v>7314.2454212454204</c:v>
                </c:pt>
                <c:pt idx="2">
                  <c:v>7391.0499306518705</c:v>
                </c:pt>
                <c:pt idx="3">
                  <c:v>7537.0218579234997</c:v>
                </c:pt>
                <c:pt idx="4">
                  <c:v>7488.3730886850199</c:v>
                </c:pt>
              </c:numCache>
            </c:numRef>
          </c:val>
          <c:smooth val="0"/>
          <c:extLst>
            <c:ext xmlns:c16="http://schemas.microsoft.com/office/drawing/2014/chart" uri="{C3380CC4-5D6E-409C-BE32-E72D297353CC}">
              <c16:uniqueId val="{00000004-0432-4DA4-9C0F-1DDECD3B350B}"/>
            </c:ext>
          </c:extLst>
        </c:ser>
        <c:ser>
          <c:idx val="5"/>
          <c:order val="5"/>
          <c:tx>
            <c:strRef>
              <c:f>'19R INSTRUCT EXP'!$E$41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EXP'!$F$41:$J$41</c:f>
              <c:numCache>
                <c:formatCode>_("$"* #,##0_);_("$"* \(#,##0\);_("$"* "-"??_);_(@_)</c:formatCode>
                <c:ptCount val="5"/>
                <c:pt idx="0">
                  <c:v>7454.5341669297795</c:v>
                </c:pt>
                <c:pt idx="1">
                  <c:v>7497.461676775265</c:v>
                </c:pt>
                <c:pt idx="2">
                  <c:v>7266.4278079163196</c:v>
                </c:pt>
                <c:pt idx="3">
                  <c:v>7466.9819855547194</c:v>
                </c:pt>
                <c:pt idx="4">
                  <c:v>7518.8984951930652</c:v>
                </c:pt>
              </c:numCache>
            </c:numRef>
          </c:val>
          <c:smooth val="0"/>
          <c:extLst>
            <c:ext xmlns:c16="http://schemas.microsoft.com/office/drawing/2014/chart" uri="{C3380CC4-5D6E-409C-BE32-E72D297353CC}">
              <c16:uniqueId val="{00000005-0432-4DA4-9C0F-1DDECD3B350B}"/>
            </c:ext>
          </c:extLst>
        </c:ser>
        <c:ser>
          <c:idx val="6"/>
          <c:order val="6"/>
          <c:tx>
            <c:strRef>
              <c:f>'19R INSTRUCT EXP'!$E$42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'19R INSTRUCT EXP'!$F$35:$J$35</c:f>
              <c:strCache>
                <c:ptCount val="5"/>
                <c:pt idx="0">
                  <c:v>2014-2015</c:v>
                </c:pt>
                <c:pt idx="1">
                  <c:v>2015-2016</c:v>
                </c:pt>
                <c:pt idx="2">
                  <c:v>2016-2017</c:v>
                </c:pt>
                <c:pt idx="3">
                  <c:v>2017-2018</c:v>
                </c:pt>
                <c:pt idx="4">
                  <c:v>2018-2019</c:v>
                </c:pt>
              </c:strCache>
            </c:strRef>
          </c:cat>
          <c:val>
            <c:numRef>
              <c:f>'19R INSTRUCT EXP'!$F$42:$J$42</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6-0432-4DA4-9C0F-1DDECD3B350B}"/>
            </c:ext>
          </c:extLst>
        </c:ser>
        <c:dLbls>
          <c:showLegendKey val="0"/>
          <c:showVal val="0"/>
          <c:showCatName val="0"/>
          <c:showSerName val="0"/>
          <c:showPercent val="0"/>
          <c:showBubbleSize val="0"/>
        </c:dLbls>
        <c:marker val="1"/>
        <c:smooth val="0"/>
        <c:axId val="756796400"/>
        <c:axId val="756798752"/>
      </c:lineChart>
      <c:catAx>
        <c:axId val="756796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6798752"/>
        <c:crossesAt val="5000"/>
        <c:auto val="1"/>
        <c:lblAlgn val="ctr"/>
        <c:lblOffset val="100"/>
        <c:tickLblSkip val="1"/>
        <c:tickMarkSkip val="1"/>
        <c:noMultiLvlLbl val="0"/>
      </c:catAx>
      <c:valAx>
        <c:axId val="756798752"/>
        <c:scaling>
          <c:orientation val="minMax"/>
          <c:max val="12000"/>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796400"/>
        <c:crosses val="autoZero"/>
        <c:crossBetween val="between"/>
      </c:valAx>
      <c:spPr>
        <a:solidFill>
          <a:srgbClr val="C0C0C0"/>
        </a:solidFill>
        <a:ln w="3175">
          <a:solidFill>
            <a:srgbClr val="808080"/>
          </a:solidFill>
          <a:prstDash val="solid"/>
        </a:ln>
      </c:spPr>
    </c:plotArea>
    <c:legend>
      <c:legendPos val="r"/>
      <c:layout>
        <c:manualLayout>
          <c:xMode val="edge"/>
          <c:yMode val="edge"/>
          <c:x val="0.79429984015446853"/>
          <c:y val="2.7749326666322082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261083743842504"/>
          <c:h val="0.82750101013306898"/>
        </c:manualLayout>
      </c:layout>
      <c:lineChart>
        <c:grouping val="standard"/>
        <c:varyColors val="0"/>
        <c:ser>
          <c:idx val="0"/>
          <c:order val="0"/>
          <c:tx>
            <c:strRef>
              <c:f>'19R INSTRUCT EXP'!$E$71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'19R INSTRUCT EXP'!$F$70:$J$70</c:f>
              <c:strCache>
                <c:ptCount val="5"/>
                <c:pt idx="0">
                  <c:v>2014-2015</c:v>
                </c:pt>
                <c:pt idx="1">
                  <c:v>2015-2016</c:v>
                </c:pt>
                <c:pt idx="2">
                  <c:v>2016-2017</c:v>
                </c:pt>
                <c:pt idx="3">
                  <c:v>2017-2018</c:v>
                </c:pt>
                <c:pt idx="4">
                  <c:v>2018-2019</c:v>
                </c:pt>
              </c:strCache>
            </c:strRef>
          </c:cat>
          <c:val>
            <c:numRef>
              <c:f>'19R INSTRUCT EXP'!$F$71:$J$71</c:f>
              <c:numCache>
                <c:formatCode>_("$"* #,##0_);_("$"* \(#,##0\);_("$"* "-"??_);_(@_)</c:formatCode>
                <c:ptCount val="5"/>
                <c:pt idx="0">
                  <c:v>8763.7579951354019</c:v>
                </c:pt>
                <c:pt idx="1">
                  <c:v>8715.0940058023989</c:v>
                </c:pt>
                <c:pt idx="2">
                  <c:v>9305.8593457550487</c:v>
                </c:pt>
                <c:pt idx="3">
                  <c:v>9602.0239020593544</c:v>
                </c:pt>
                <c:pt idx="4">
                  <c:v>9737.2000091000355</c:v>
                </c:pt>
              </c:numCache>
            </c:numRef>
          </c:val>
          <c:smooth val="0"/>
          <c:extLst>
            <c:ext xmlns:c16="http://schemas.microsoft.com/office/drawing/2014/chart" uri="{C3380CC4-5D6E-409C-BE32-E72D297353CC}">
              <c16:uniqueId val="{00000000-2619-4DE5-9CF6-88502F0EBFB4}"/>
            </c:ext>
          </c:extLst>
        </c:ser>
        <c:ser>
          <c:idx val="1"/>
          <c:order val="1"/>
          <c:tx>
            <c:strRef>
              <c:f>'19R INSTRUCT EXP'!$E$72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'19R INSTRUCT EXP'!$F$70:$J$70</c:f>
              <c:strCache>
                <c:ptCount val="5"/>
                <c:pt idx="0">
                  <c:v>2014-2015</c:v>
                </c:pt>
                <c:pt idx="1">
                  <c:v>2015-2016</c:v>
                </c:pt>
                <c:pt idx="2">
                  <c:v>2016-2017</c:v>
                </c:pt>
                <c:pt idx="3">
                  <c:v>2017-2018</c:v>
                </c:pt>
                <c:pt idx="4">
                  <c:v>2018-2019</c:v>
                </c:pt>
              </c:strCache>
            </c:strRef>
          </c:cat>
          <c:val>
            <c:numRef>
              <c:f>'19R INSTRUCT EXP'!$F$72:$J$72</c:f>
              <c:numCache>
                <c:formatCode>_("$"* #,##0_);_("$"* \(#,##0\);_("$"* "-"??_);_(@_)</c:formatCode>
                <c:ptCount val="5"/>
                <c:pt idx="0">
                  <c:v>7454.5341669297795</c:v>
                </c:pt>
                <c:pt idx="1">
                  <c:v>7497.461676775265</c:v>
                </c:pt>
                <c:pt idx="2">
                  <c:v>7266.4278079163196</c:v>
                </c:pt>
                <c:pt idx="3">
                  <c:v>7466.9819855547194</c:v>
                </c:pt>
                <c:pt idx="4">
                  <c:v>7518.8984951930652</c:v>
                </c:pt>
              </c:numCache>
            </c:numRef>
          </c:val>
          <c:smooth val="0"/>
          <c:extLst>
            <c:ext xmlns:c16="http://schemas.microsoft.com/office/drawing/2014/chart" uri="{C3380CC4-5D6E-409C-BE32-E72D297353CC}">
              <c16:uniqueId val="{00000001-2619-4DE5-9CF6-88502F0EBFB4}"/>
            </c:ext>
          </c:extLst>
        </c:ser>
        <c:ser>
          <c:idx val="2"/>
          <c:order val="2"/>
          <c:tx>
            <c:strRef>
              <c:f>'19R INSTRUCT EXP'!$E$73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'19R INSTRUCT EXP'!$F$70:$J$70</c:f>
              <c:strCache>
                <c:ptCount val="5"/>
                <c:pt idx="0">
                  <c:v>2014-2015</c:v>
                </c:pt>
                <c:pt idx="1">
                  <c:v>2015-2016</c:v>
                </c:pt>
                <c:pt idx="2">
                  <c:v>2016-2017</c:v>
                </c:pt>
                <c:pt idx="3">
                  <c:v>2017-2018</c:v>
                </c:pt>
                <c:pt idx="4">
                  <c:v>2018-2019</c:v>
                </c:pt>
              </c:strCache>
            </c:strRef>
          </c:cat>
          <c:val>
            <c:numRef>
              <c:f>'19R INSTRUCT EXP'!$F$73:$J$73</c:f>
              <c:numCache>
                <c:formatCode>_("$"* #,##0_);_("$"* \(#,##0\);_("$"* "-"??_);_(@_)</c:formatCode>
                <c:ptCount val="5"/>
                <c:pt idx="0">
                  <c:v>5600.7169463523078</c:v>
                </c:pt>
                <c:pt idx="1">
                  <c:v>5075.485015644017</c:v>
                </c:pt>
                <c:pt idx="2">
                  <c:v>5320.534344555972</c:v>
                </c:pt>
                <c:pt idx="3">
                  <c:v>5456.9529878354624</c:v>
                </c:pt>
                <c:pt idx="4">
                  <c:v>5650.7785988775704</c:v>
                </c:pt>
              </c:numCache>
            </c:numRef>
          </c:val>
          <c:smooth val="0"/>
          <c:extLst>
            <c:ext xmlns:c16="http://schemas.microsoft.com/office/drawing/2014/chart" uri="{C3380CC4-5D6E-409C-BE32-E72D297353CC}">
              <c16:uniqueId val="{00000002-2619-4DE5-9CF6-88502F0EBFB4}"/>
            </c:ext>
          </c:extLst>
        </c:ser>
        <c:ser>
          <c:idx val="3"/>
          <c:order val="3"/>
          <c:tx>
            <c:strRef>
              <c:f>'19R INSTRUCT EXP'!$E$74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'19R INSTRUCT EXP'!$F$70:$J$70</c:f>
              <c:strCache>
                <c:ptCount val="5"/>
                <c:pt idx="0">
                  <c:v>2014-2015</c:v>
                </c:pt>
                <c:pt idx="1">
                  <c:v>2015-2016</c:v>
                </c:pt>
                <c:pt idx="2">
                  <c:v>2016-2017</c:v>
                </c:pt>
                <c:pt idx="3">
                  <c:v>2017-2018</c:v>
                </c:pt>
                <c:pt idx="4">
                  <c:v>2018-2019</c:v>
                </c:pt>
              </c:strCache>
            </c:strRef>
          </c:cat>
          <c:val>
            <c:numRef>
              <c:f>'19R INSTRUCT EXP'!$F$74:$J$74</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3-2619-4DE5-9CF6-88502F0EBFB4}"/>
            </c:ext>
          </c:extLst>
        </c:ser>
        <c:ser>
          <c:idx val="4"/>
          <c:order val="4"/>
          <c:tx>
            <c:strRef>
              <c:f>'19R INSTRUCT EXP'!$E$75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'19R INSTRUCT EXP'!$F$70:$J$70</c:f>
              <c:strCache>
                <c:ptCount val="5"/>
                <c:pt idx="0">
                  <c:v>2014-2015</c:v>
                </c:pt>
                <c:pt idx="1">
                  <c:v>2015-2016</c:v>
                </c:pt>
                <c:pt idx="2">
                  <c:v>2016-2017</c:v>
                </c:pt>
                <c:pt idx="3">
                  <c:v>2017-2018</c:v>
                </c:pt>
                <c:pt idx="4">
                  <c:v>2018-2019</c:v>
                </c:pt>
              </c:strCache>
            </c:strRef>
          </c:cat>
          <c:val>
            <c:numRef>
              <c:f>'19R INSTRUCT EXP'!$F$75:$J$75</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4-2619-4DE5-9CF6-88502F0EBFB4}"/>
            </c:ext>
          </c:extLst>
        </c:ser>
        <c:dLbls>
          <c:showLegendKey val="0"/>
          <c:showVal val="0"/>
          <c:showCatName val="0"/>
          <c:showSerName val="0"/>
          <c:showPercent val="0"/>
          <c:showBubbleSize val="0"/>
        </c:dLbls>
        <c:marker val="1"/>
        <c:smooth val="0"/>
        <c:axId val="756797968"/>
        <c:axId val="756799144"/>
      </c:lineChart>
      <c:catAx>
        <c:axId val="756797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56799144"/>
        <c:crosses val="autoZero"/>
        <c:auto val="1"/>
        <c:lblAlgn val="ctr"/>
        <c:lblOffset val="100"/>
        <c:tickLblSkip val="1"/>
        <c:tickMarkSkip val="1"/>
        <c:noMultiLvlLbl val="0"/>
      </c:catAx>
      <c:valAx>
        <c:axId val="756799144"/>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56797968"/>
        <c:crosses val="autoZero"/>
        <c:crossBetween val="between"/>
      </c:valAx>
      <c:spPr>
        <a:solidFill>
          <a:srgbClr val="C0C0C0"/>
        </a:solidFill>
        <a:ln w="12700">
          <a:solidFill>
            <a:srgbClr val="808080"/>
          </a:solidFill>
          <a:prstDash val="solid"/>
        </a:ln>
      </c:spPr>
    </c:plotArea>
    <c:legend>
      <c:legendPos val="r"/>
      <c:layout>
        <c:manualLayout>
          <c:xMode val="edge"/>
          <c:yMode val="edge"/>
          <c:x val="0.7969647775822154"/>
          <c:y val="2.5906775077075186E-2"/>
          <c:w val="0.18975351847195604"/>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31157382644"/>
          <c:y val="5.7788944723618098E-2"/>
          <c:w val="0.72337864530260598"/>
          <c:h val="0.85678391959799005"/>
        </c:manualLayout>
      </c:layout>
      <c:lineChart>
        <c:grouping val="standard"/>
        <c:varyColors val="0"/>
        <c:ser>
          <c:idx val="0"/>
          <c:order val="0"/>
          <c:tx>
            <c:strRef>
              <c:f>'19F INSTRUCT EXP'!$E$71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EXP'!$F$71:$J$71</c:f>
              <c:numCache>
                <c:formatCode>_("$"* #,##0_);_("$"* \(#,##0\);_("$"* "-"??_);_(@_)</c:formatCode>
                <c:ptCount val="5"/>
                <c:pt idx="0">
                  <c:v>10570.1922303422</c:v>
                </c:pt>
                <c:pt idx="1">
                  <c:v>10818.22323811165</c:v>
                </c:pt>
                <c:pt idx="2">
                  <c:v>11080.9295879537</c:v>
                </c:pt>
                <c:pt idx="3">
                  <c:v>11443.66022252875</c:v>
                </c:pt>
                <c:pt idx="4">
                  <c:v>11213.71403609385</c:v>
                </c:pt>
              </c:numCache>
            </c:numRef>
          </c:val>
          <c:smooth val="0"/>
          <c:extLst>
            <c:ext xmlns:c16="http://schemas.microsoft.com/office/drawing/2014/chart" uri="{C3380CC4-5D6E-409C-BE32-E72D297353CC}">
              <c16:uniqueId val="{00000000-1DFB-4756-AC61-B4536F98730A}"/>
            </c:ext>
          </c:extLst>
        </c:ser>
        <c:ser>
          <c:idx val="1"/>
          <c:order val="1"/>
          <c:tx>
            <c:strRef>
              <c:f>'19F INSTRUCT EXP'!$E$72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EXP'!$F$72:$J$72</c:f>
              <c:numCache>
                <c:formatCode>_("$"* #,##0_);_("$"* \(#,##0\);_("$"* "-"??_);_(@_)</c:formatCode>
                <c:ptCount val="5"/>
                <c:pt idx="0">
                  <c:v>7839.6766064678704</c:v>
                </c:pt>
                <c:pt idx="1">
                  <c:v>7940.1768149882901</c:v>
                </c:pt>
                <c:pt idx="2">
                  <c:v>8152.7345932621201</c:v>
                </c:pt>
                <c:pt idx="3">
                  <c:v>7995.2852221839503</c:v>
                </c:pt>
                <c:pt idx="4">
                  <c:v>7995.1443123938898</c:v>
                </c:pt>
              </c:numCache>
            </c:numRef>
          </c:val>
          <c:smooth val="0"/>
          <c:extLst>
            <c:ext xmlns:c16="http://schemas.microsoft.com/office/drawing/2014/chart" uri="{C3380CC4-5D6E-409C-BE32-E72D297353CC}">
              <c16:uniqueId val="{00000001-1DFB-4756-AC61-B4536F98730A}"/>
            </c:ext>
          </c:extLst>
        </c:ser>
        <c:ser>
          <c:idx val="2"/>
          <c:order val="2"/>
          <c:tx>
            <c:strRef>
              <c:f>'19F INSTRUCT EXP'!$E$73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EXP'!$F$73:$J$73</c:f>
              <c:numCache>
                <c:formatCode>_("$"* #,##0_);_("$"* \(#,##0\);_("$"* "-"??_);_(@_)</c:formatCode>
                <c:ptCount val="5"/>
                <c:pt idx="0">
                  <c:v>6605.4807312252997</c:v>
                </c:pt>
                <c:pt idx="1">
                  <c:v>6392.9940784603996</c:v>
                </c:pt>
                <c:pt idx="2">
                  <c:v>6594.02964652223</c:v>
                </c:pt>
                <c:pt idx="3">
                  <c:v>6373.7455197132604</c:v>
                </c:pt>
                <c:pt idx="4">
                  <c:v>6188.1534653465396</c:v>
                </c:pt>
              </c:numCache>
            </c:numRef>
          </c:val>
          <c:smooth val="0"/>
          <c:extLst>
            <c:ext xmlns:c16="http://schemas.microsoft.com/office/drawing/2014/chart" uri="{C3380CC4-5D6E-409C-BE32-E72D297353CC}">
              <c16:uniqueId val="{00000002-1DFB-4756-AC61-B4536F98730A}"/>
            </c:ext>
          </c:extLst>
        </c:ser>
        <c:ser>
          <c:idx val="3"/>
          <c:order val="3"/>
          <c:tx>
            <c:strRef>
              <c:f>'19F INSTRUCT EXP'!$E$74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EXP'!$F$74:$J$74</c:f>
              <c:numCache>
                <c:formatCode>_("$"* #,##0_);_("$"* \(#,##0\);_("$"* "-"??_);_(@_)</c:formatCode>
                <c:ptCount val="5"/>
                <c:pt idx="0">
                  <c:v>4716.1951219512202</c:v>
                </c:pt>
                <c:pt idx="1">
                  <c:v>4772.0436137071601</c:v>
                </c:pt>
                <c:pt idx="2">
                  <c:v>4827.5062695924798</c:v>
                </c:pt>
                <c:pt idx="3">
                  <c:v>4750.98835978836</c:v>
                </c:pt>
                <c:pt idx="4">
                  <c:v>5682.0233050847501</c:v>
                </c:pt>
              </c:numCache>
            </c:numRef>
          </c:val>
          <c:smooth val="0"/>
          <c:extLst>
            <c:ext xmlns:c16="http://schemas.microsoft.com/office/drawing/2014/chart" uri="{C3380CC4-5D6E-409C-BE32-E72D297353CC}">
              <c16:uniqueId val="{00000003-1DFB-4756-AC61-B4536F98730A}"/>
            </c:ext>
          </c:extLst>
        </c:ser>
        <c:ser>
          <c:idx val="4"/>
          <c:order val="4"/>
          <c:tx>
            <c:strRef>
              <c:f>'19F INSTRUCT EXP'!$E$75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EXP'!$F$75:$J$75</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4-1DFB-4756-AC61-B4536F98730A}"/>
            </c:ext>
          </c:extLst>
        </c:ser>
        <c:ser>
          <c:idx val="5"/>
          <c:order val="5"/>
          <c:tx>
            <c:strRef>
              <c:f>'19F INSTRUCT EXP'!$E$76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'19F INSTRUCT EXP'!$F$70:$J$70</c:f>
              <c:strCache>
                <c:ptCount val="5"/>
                <c:pt idx="0">
                  <c:v>2014-2015</c:v>
                </c:pt>
                <c:pt idx="1">
                  <c:v>2015-2016</c:v>
                </c:pt>
                <c:pt idx="2">
                  <c:v>2016-2017</c:v>
                </c:pt>
                <c:pt idx="3">
                  <c:v>2017-2018</c:v>
                </c:pt>
                <c:pt idx="4">
                  <c:v>2018-2019</c:v>
                </c:pt>
              </c:strCache>
            </c:strRef>
          </c:cat>
          <c:val>
            <c:numRef>
              <c:f>'19F INSTRUCT EXP'!$F$76:$J$76</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5-1DFB-4756-AC61-B4536F98730A}"/>
            </c:ext>
          </c:extLst>
        </c:ser>
        <c:dLbls>
          <c:showLegendKey val="0"/>
          <c:showVal val="0"/>
          <c:showCatName val="0"/>
          <c:showSerName val="0"/>
          <c:showPercent val="0"/>
          <c:showBubbleSize val="0"/>
        </c:dLbls>
        <c:marker val="1"/>
        <c:smooth val="0"/>
        <c:axId val="756799928"/>
        <c:axId val="756801496"/>
      </c:lineChart>
      <c:catAx>
        <c:axId val="756799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801496"/>
        <c:crosses val="autoZero"/>
        <c:auto val="1"/>
        <c:lblAlgn val="ctr"/>
        <c:lblOffset val="100"/>
        <c:tickLblSkip val="1"/>
        <c:tickMarkSkip val="1"/>
        <c:noMultiLvlLbl val="0"/>
      </c:catAx>
      <c:valAx>
        <c:axId val="756801496"/>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799928"/>
        <c:crosses val="autoZero"/>
        <c:crossBetween val="between"/>
      </c:valAx>
      <c:spPr>
        <a:solidFill>
          <a:srgbClr val="C0C0C0"/>
        </a:solidFill>
        <a:ln w="12700">
          <a:solidFill>
            <a:srgbClr val="808080"/>
          </a:solidFill>
          <a:prstDash val="solid"/>
        </a:ln>
      </c:spPr>
    </c:plotArea>
    <c:legend>
      <c:legendPos val="r"/>
      <c:layout>
        <c:manualLayout>
          <c:xMode val="edge"/>
          <c:yMode val="edge"/>
          <c:x val="0.78962318711065582"/>
          <c:y val="2.3397814253522851E-2"/>
          <c:w val="0.19952843975376786"/>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'19F INSTRUCT EXP'!$E$36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EXP'!$F$36:$J$36</c:f>
              <c:numCache>
                <c:formatCode>_("$"* #,##0_);_("$"* \(#,##0\);_("$"* "-"??_);_(@_)</c:formatCode>
                <c:ptCount val="5"/>
                <c:pt idx="0">
                  <c:v>14176.2816901408</c:v>
                </c:pt>
                <c:pt idx="1">
                  <c:v>14039.483675019001</c:v>
                </c:pt>
                <c:pt idx="2">
                  <c:v>14452.351177730199</c:v>
                </c:pt>
                <c:pt idx="3">
                  <c:v>15180.285573122501</c:v>
                </c:pt>
                <c:pt idx="4">
                  <c:v>15084.563687544</c:v>
                </c:pt>
              </c:numCache>
            </c:numRef>
          </c:val>
          <c:smooth val="0"/>
          <c:extLst>
            <c:ext xmlns:c16="http://schemas.microsoft.com/office/drawing/2014/chart" uri="{C3380CC4-5D6E-409C-BE32-E72D297353CC}">
              <c16:uniqueId val="{00000000-1BFD-48BE-8BC7-3F0CFFB4BF93}"/>
            </c:ext>
          </c:extLst>
        </c:ser>
        <c:ser>
          <c:idx val="1"/>
          <c:order val="1"/>
          <c:tx>
            <c:strRef>
              <c:f>'19F INSTRUCT EXP'!$E$37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EXP'!$F$37:$J$37</c:f>
              <c:numCache>
                <c:formatCode>_("$"* #,##0_);_("$"* \(#,##0\);_("$"* "-"??_);_(@_)</c:formatCode>
                <c:ptCount val="5"/>
                <c:pt idx="0">
                  <c:v>9157.3621517771408</c:v>
                </c:pt>
                <c:pt idx="1">
                  <c:v>9570.3166058394199</c:v>
                </c:pt>
                <c:pt idx="2">
                  <c:v>9756.8874172185406</c:v>
                </c:pt>
                <c:pt idx="3">
                  <c:v>9827.1221966044905</c:v>
                </c:pt>
                <c:pt idx="4">
                  <c:v>10088.0053603335</c:v>
                </c:pt>
              </c:numCache>
            </c:numRef>
          </c:val>
          <c:smooth val="0"/>
          <c:extLst>
            <c:ext xmlns:c16="http://schemas.microsoft.com/office/drawing/2014/chart" uri="{C3380CC4-5D6E-409C-BE32-E72D297353CC}">
              <c16:uniqueId val="{00000001-1BFD-48BE-8BC7-3F0CFFB4BF93}"/>
            </c:ext>
          </c:extLst>
        </c:ser>
        <c:ser>
          <c:idx val="2"/>
          <c:order val="2"/>
          <c:tx>
            <c:strRef>
              <c:f>'19F INSTRUCT EXP'!$E$38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EXP'!$F$38:$J$38</c:f>
              <c:numCache>
                <c:formatCode>_("$"* #,##0_);_("$"* \(#,##0\);_("$"* "-"??_);_(@_)</c:formatCode>
                <c:ptCount val="5"/>
                <c:pt idx="0">
                  <c:v>7733.8064085447304</c:v>
                </c:pt>
                <c:pt idx="1">
                  <c:v>7777.3244047619</c:v>
                </c:pt>
                <c:pt idx="2">
                  <c:v>7741.3174273858904</c:v>
                </c:pt>
                <c:pt idx="3">
                  <c:v>7995.2852221839503</c:v>
                </c:pt>
                <c:pt idx="4">
                  <c:v>7995.1443123938898</c:v>
                </c:pt>
              </c:numCache>
            </c:numRef>
          </c:val>
          <c:smooth val="0"/>
          <c:extLst>
            <c:ext xmlns:c16="http://schemas.microsoft.com/office/drawing/2014/chart" uri="{C3380CC4-5D6E-409C-BE32-E72D297353CC}">
              <c16:uniqueId val="{00000002-1BFD-48BE-8BC7-3F0CFFB4BF93}"/>
            </c:ext>
          </c:extLst>
        </c:ser>
        <c:ser>
          <c:idx val="3"/>
          <c:order val="3"/>
          <c:tx>
            <c:strRef>
              <c:f>'19F INSTRUCT EXP'!$E$39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EXP'!$F$39:$J$39</c:f>
              <c:numCache>
                <c:formatCode>_("$"* #,##0_);_("$"* \(#,##0\);_("$"* "-"??_);_(@_)</c:formatCode>
                <c:ptCount val="5"/>
                <c:pt idx="0">
                  <c:v>5808.5302526527803</c:v>
                </c:pt>
                <c:pt idx="1">
                  <c:v>5598.9279357741798</c:v>
                </c:pt>
                <c:pt idx="2">
                  <c:v>5664.2390078979352</c:v>
                </c:pt>
                <c:pt idx="3">
                  <c:v>5719.9587024669454</c:v>
                </c:pt>
                <c:pt idx="4">
                  <c:v>5939.4915672679299</c:v>
                </c:pt>
              </c:numCache>
            </c:numRef>
          </c:val>
          <c:smooth val="0"/>
          <c:extLst>
            <c:ext xmlns:c16="http://schemas.microsoft.com/office/drawing/2014/chart" uri="{C3380CC4-5D6E-409C-BE32-E72D297353CC}">
              <c16:uniqueId val="{00000003-1BFD-48BE-8BC7-3F0CFFB4BF93}"/>
            </c:ext>
          </c:extLst>
        </c:ser>
        <c:ser>
          <c:idx val="4"/>
          <c:order val="4"/>
          <c:tx>
            <c:strRef>
              <c:f>'19F INSTRUCT EXP'!$E$40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EXP'!$F$40:$J$40</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4-1BFD-48BE-8BC7-3F0CFFB4BF93}"/>
            </c:ext>
          </c:extLst>
        </c:ser>
        <c:ser>
          <c:idx val="5"/>
          <c:order val="5"/>
          <c:tx>
            <c:strRef>
              <c:f>'19F INSTRUCT EXP'!$E$41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'19F INSTRUCT EXP'!$F$35:$J$35</c:f>
              <c:strCache>
                <c:ptCount val="5"/>
                <c:pt idx="0">
                  <c:v>2014-2015</c:v>
                </c:pt>
                <c:pt idx="1">
                  <c:v>2015-2016</c:v>
                </c:pt>
                <c:pt idx="2">
                  <c:v>2016-2017</c:v>
                </c:pt>
                <c:pt idx="3">
                  <c:v>2017-2018</c:v>
                </c:pt>
                <c:pt idx="4">
                  <c:v>2018-2019</c:v>
                </c:pt>
              </c:strCache>
            </c:strRef>
          </c:cat>
          <c:val>
            <c:numRef>
              <c:f>'19F INSTRUCT EXP'!$F$41:$J$41</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5-1BFD-48BE-8BC7-3F0CFFB4BF93}"/>
            </c:ext>
          </c:extLst>
        </c:ser>
        <c:dLbls>
          <c:showLegendKey val="0"/>
          <c:showVal val="0"/>
          <c:showCatName val="0"/>
          <c:showSerName val="0"/>
          <c:showPercent val="0"/>
          <c:showBubbleSize val="0"/>
        </c:dLbls>
        <c:marker val="1"/>
        <c:smooth val="0"/>
        <c:axId val="756790520"/>
        <c:axId val="756790912"/>
      </c:lineChart>
      <c:catAx>
        <c:axId val="756790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56790912"/>
        <c:crosses val="autoZero"/>
        <c:auto val="1"/>
        <c:lblAlgn val="ctr"/>
        <c:lblOffset val="100"/>
        <c:tickLblSkip val="1"/>
        <c:tickMarkSkip val="1"/>
        <c:noMultiLvlLbl val="0"/>
      </c:catAx>
      <c:valAx>
        <c:axId val="756790912"/>
        <c:scaling>
          <c:orientation val="minMax"/>
          <c:min val="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56790520"/>
        <c:crosses val="autoZero"/>
        <c:crossBetween val="between"/>
      </c:valAx>
      <c:spPr>
        <a:solidFill>
          <a:srgbClr val="C0C0C0"/>
        </a:solidFill>
        <a:ln w="12700">
          <a:solidFill>
            <a:srgbClr val="808080"/>
          </a:solidFill>
          <a:prstDash val="solid"/>
        </a:ln>
      </c:spPr>
    </c:plotArea>
    <c:legend>
      <c:legendPos val="r"/>
      <c:layout>
        <c:manualLayout>
          <c:xMode val="edge"/>
          <c:yMode val="edge"/>
          <c:x val="0.79290789294611275"/>
          <c:y val="3.0181123583694042E-2"/>
          <c:w val="0.19243501039300409"/>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68757980955"/>
          <c:y val="8.2706969344673503E-2"/>
          <c:w val="0.73529499762441297"/>
          <c:h val="0.81453833445511803"/>
        </c:manualLayout>
      </c:layout>
      <c:lineChart>
        <c:grouping val="standard"/>
        <c:varyColors val="0"/>
        <c:ser>
          <c:idx val="0"/>
          <c:order val="0"/>
          <c:tx>
            <c:strRef>
              <c:f>'19S INSTRUCT EXP'!$E$36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EXP'!$F$36:$J$36</c:f>
              <c:numCache>
                <c:formatCode>_("$"* #,##0_);_("$"* \(#,##0\);_("$"* "-"??_);_(@_)</c:formatCode>
                <c:ptCount val="5"/>
                <c:pt idx="0">
                  <c:v>8795.1120147564707</c:v>
                </c:pt>
                <c:pt idx="1">
                  <c:v>9066.182506930556</c:v>
                </c:pt>
                <c:pt idx="2">
                  <c:v>9081.5929071386799</c:v>
                </c:pt>
                <c:pt idx="3">
                  <c:v>9015.0372582587606</c:v>
                </c:pt>
                <c:pt idx="4">
                  <c:v>9117.8242703254909</c:v>
                </c:pt>
              </c:numCache>
            </c:numRef>
          </c:val>
          <c:smooth val="0"/>
          <c:extLst>
            <c:ext xmlns:c16="http://schemas.microsoft.com/office/drawing/2014/chart" uri="{C3380CC4-5D6E-409C-BE32-E72D297353CC}">
              <c16:uniqueId val="{00000000-D74C-441E-9AA1-541EDFD3C784}"/>
            </c:ext>
          </c:extLst>
        </c:ser>
        <c:ser>
          <c:idx val="1"/>
          <c:order val="1"/>
          <c:tx>
            <c:strRef>
              <c:f>'19S INSTRUCT EXP'!$E$37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EXP'!$F$37:$J$37</c:f>
              <c:numCache>
                <c:formatCode>_("$"* #,##0_);_("$"* \(#,##0\);_("$"* "-"??_);_(@_)</c:formatCode>
                <c:ptCount val="5"/>
                <c:pt idx="0">
                  <c:v>9985.0729652533701</c:v>
                </c:pt>
                <c:pt idx="1">
                  <c:v>10118.12531319015</c:v>
                </c:pt>
                <c:pt idx="2">
                  <c:v>10376.968812707401</c:v>
                </c:pt>
                <c:pt idx="3">
                  <c:v>10547.484730698699</c:v>
                </c:pt>
                <c:pt idx="4">
                  <c:v>10536.235380427501</c:v>
                </c:pt>
              </c:numCache>
            </c:numRef>
          </c:val>
          <c:smooth val="0"/>
          <c:extLst>
            <c:ext xmlns:c16="http://schemas.microsoft.com/office/drawing/2014/chart" uri="{C3380CC4-5D6E-409C-BE32-E72D297353CC}">
              <c16:uniqueId val="{00000001-D74C-441E-9AA1-541EDFD3C784}"/>
            </c:ext>
          </c:extLst>
        </c:ser>
        <c:ser>
          <c:idx val="2"/>
          <c:order val="2"/>
          <c:tx>
            <c:strRef>
              <c:f>'19S INSTRUCT EXP'!$E$38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EXP'!$F$38:$J$38</c:f>
              <c:numCache>
                <c:formatCode>_("$"* #,##0_);_("$"* \(#,##0\);_("$"* "-"??_);_(@_)</c:formatCode>
                <c:ptCount val="5"/>
                <c:pt idx="0">
                  <c:v>8030.12048192771</c:v>
                </c:pt>
                <c:pt idx="1">
                  <c:v>8210.7000000000007</c:v>
                </c:pt>
                <c:pt idx="2">
                  <c:v>8485.0437246963593</c:v>
                </c:pt>
                <c:pt idx="3">
                  <c:v>8850.0868263473094</c:v>
                </c:pt>
                <c:pt idx="4">
                  <c:v>8808.6395631068008</c:v>
                </c:pt>
              </c:numCache>
            </c:numRef>
          </c:val>
          <c:smooth val="0"/>
          <c:extLst>
            <c:ext xmlns:c16="http://schemas.microsoft.com/office/drawing/2014/chart" uri="{C3380CC4-5D6E-409C-BE32-E72D297353CC}">
              <c16:uniqueId val="{00000002-D74C-441E-9AA1-541EDFD3C784}"/>
            </c:ext>
          </c:extLst>
        </c:ser>
        <c:ser>
          <c:idx val="3"/>
          <c:order val="3"/>
          <c:tx>
            <c:strRef>
              <c:f>'19S INSTRUCT EXP'!$E$39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EXP'!$F$39:$J$39</c:f>
              <c:numCache>
                <c:formatCode>_("$"* #,##0_);_("$"* \(#,##0\);_("$"* "-"??_);_(@_)</c:formatCode>
                <c:ptCount val="5"/>
                <c:pt idx="0">
                  <c:v>7447.2147859922197</c:v>
                </c:pt>
                <c:pt idx="1">
                  <c:v>7491.0017889087703</c:v>
                </c:pt>
                <c:pt idx="2">
                  <c:v>7683.3057757644401</c:v>
                </c:pt>
                <c:pt idx="3">
                  <c:v>7956.3841121495298</c:v>
                </c:pt>
                <c:pt idx="4">
                  <c:v>7762.5445816186602</c:v>
                </c:pt>
              </c:numCache>
            </c:numRef>
          </c:val>
          <c:smooth val="0"/>
          <c:extLst>
            <c:ext xmlns:c16="http://schemas.microsoft.com/office/drawing/2014/chart" uri="{C3380CC4-5D6E-409C-BE32-E72D297353CC}">
              <c16:uniqueId val="{00000003-D74C-441E-9AA1-541EDFD3C784}"/>
            </c:ext>
          </c:extLst>
        </c:ser>
        <c:ser>
          <c:idx val="4"/>
          <c:order val="4"/>
          <c:tx>
            <c:strRef>
              <c:f>'19S INSTRUCT EXP'!$E$40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EXP'!$F$40:$J$40</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4-D74C-441E-9AA1-541EDFD3C784}"/>
            </c:ext>
          </c:extLst>
        </c:ser>
        <c:ser>
          <c:idx val="5"/>
          <c:order val="5"/>
          <c:tx>
            <c:strRef>
              <c:f>'19S INSTRUCT EXP'!$E$41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'19S INSTRUCT EXP'!$F$35:$J$35</c:f>
              <c:strCache>
                <c:ptCount val="5"/>
                <c:pt idx="0">
                  <c:v>2014-2015</c:v>
                </c:pt>
                <c:pt idx="1">
                  <c:v>2015-2016</c:v>
                </c:pt>
                <c:pt idx="2">
                  <c:v>2016-2017</c:v>
                </c:pt>
                <c:pt idx="3">
                  <c:v>2017-2018</c:v>
                </c:pt>
                <c:pt idx="4">
                  <c:v>2018-2019</c:v>
                </c:pt>
              </c:strCache>
            </c:strRef>
          </c:cat>
          <c:val>
            <c:numRef>
              <c:f>'19S INSTRUCT EXP'!$F$41:$J$41</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5-D74C-441E-9AA1-541EDFD3C784}"/>
            </c:ext>
          </c:extLst>
        </c:ser>
        <c:dLbls>
          <c:showLegendKey val="0"/>
          <c:showVal val="0"/>
          <c:showCatName val="0"/>
          <c:showSerName val="0"/>
          <c:showPercent val="0"/>
          <c:showBubbleSize val="0"/>
        </c:dLbls>
        <c:marker val="1"/>
        <c:smooth val="0"/>
        <c:axId val="781525312"/>
        <c:axId val="781526880"/>
      </c:lineChart>
      <c:catAx>
        <c:axId val="781525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26880"/>
        <c:crosses val="autoZero"/>
        <c:auto val="1"/>
        <c:lblAlgn val="ctr"/>
        <c:lblOffset val="100"/>
        <c:tickLblSkip val="1"/>
        <c:tickMarkSkip val="1"/>
        <c:noMultiLvlLbl val="0"/>
      </c:catAx>
      <c:valAx>
        <c:axId val="781526880"/>
        <c:scaling>
          <c:orientation val="minMax"/>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25312"/>
        <c:crosses val="autoZero"/>
        <c:crossBetween val="between"/>
      </c:valAx>
      <c:spPr>
        <a:solidFill>
          <a:srgbClr val="C0C0C0"/>
        </a:solidFill>
        <a:ln w="12700">
          <a:solidFill>
            <a:srgbClr val="808080"/>
          </a:solidFill>
          <a:prstDash val="solid"/>
        </a:ln>
      </c:spPr>
    </c:plotArea>
    <c:legend>
      <c:legendPos val="r"/>
      <c:layout>
        <c:manualLayout>
          <c:xMode val="edge"/>
          <c:yMode val="edge"/>
          <c:x val="0.79764206057593723"/>
          <c:y val="3.3266153593607455E-2"/>
          <c:w val="0.1919812647276206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8995098486989"/>
          <c:y val="0.198795765471355"/>
          <c:w val="0.83130326943061406"/>
          <c:h val="0.72289369262310799"/>
        </c:manualLayout>
      </c:layout>
      <c:lineChart>
        <c:grouping val="standard"/>
        <c:varyColors val="0"/>
        <c:ser>
          <c:idx val="0"/>
          <c:order val="0"/>
          <c:tx>
            <c:strRef>
              <c:f>'RESOURCE EXP TRENDS'!$C$41</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'RESOURCE EXP TRENDS'!$D$40:$H$40</c:f>
              <c:strCache>
                <c:ptCount val="5"/>
                <c:pt idx="0">
                  <c:v>2014-2015</c:v>
                </c:pt>
                <c:pt idx="1">
                  <c:v>2015-2016</c:v>
                </c:pt>
                <c:pt idx="2">
                  <c:v>2016-2017</c:v>
                </c:pt>
                <c:pt idx="3">
                  <c:v>2017-2018</c:v>
                </c:pt>
                <c:pt idx="4">
                  <c:v>2018-2019</c:v>
                </c:pt>
              </c:strCache>
            </c:strRef>
          </c:cat>
          <c:val>
            <c:numRef>
              <c:f>'RESOURCE EXP TRENDS'!$D$41:$H$41</c:f>
              <c:numCache>
                <c:formatCode>"$"#,##0</c:formatCode>
                <c:ptCount val="5"/>
                <c:pt idx="0">
                  <c:v>23117.708112906701</c:v>
                </c:pt>
                <c:pt idx="1">
                  <c:v>22619.8925460479</c:v>
                </c:pt>
                <c:pt idx="2">
                  <c:v>25581.053329805</c:v>
                </c:pt>
                <c:pt idx="3">
                  <c:v>27067.8701474669</c:v>
                </c:pt>
                <c:pt idx="4">
                  <c:v>28604.16630412385</c:v>
                </c:pt>
              </c:numCache>
            </c:numRef>
          </c:val>
          <c:smooth val="0"/>
          <c:extLst>
            <c:ext xmlns:c16="http://schemas.microsoft.com/office/drawing/2014/chart" uri="{C3380CC4-5D6E-409C-BE32-E72D297353CC}">
              <c16:uniqueId val="{00000000-3ED1-4AE3-8C27-C623E0479E7C}"/>
            </c:ext>
          </c:extLst>
        </c:ser>
        <c:ser>
          <c:idx val="1"/>
          <c:order val="1"/>
          <c:tx>
            <c:strRef>
              <c:f>'RESOURCE EXP TRENDS'!$C$42</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'RESOURCE EXP TRENDS'!$D$40:$H$40</c:f>
              <c:strCache>
                <c:ptCount val="5"/>
                <c:pt idx="0">
                  <c:v>2014-2015</c:v>
                </c:pt>
                <c:pt idx="1">
                  <c:v>2015-2016</c:v>
                </c:pt>
                <c:pt idx="2">
                  <c:v>2016-2017</c:v>
                </c:pt>
                <c:pt idx="3">
                  <c:v>2017-2018</c:v>
                </c:pt>
                <c:pt idx="4">
                  <c:v>2018-2019</c:v>
                </c:pt>
              </c:strCache>
            </c:strRef>
          </c:cat>
          <c:val>
            <c:numRef>
              <c:f>'RESOURCE EXP TRENDS'!$D$42:$H$42</c:f>
              <c:numCache>
                <c:formatCode>"$"#,##0</c:formatCode>
                <c:ptCount val="5"/>
                <c:pt idx="0">
                  <c:v>22677.300861804099</c:v>
                </c:pt>
                <c:pt idx="1">
                  <c:v>21572.98265040695</c:v>
                </c:pt>
                <c:pt idx="2">
                  <c:v>23057.4216051119</c:v>
                </c:pt>
                <c:pt idx="3">
                  <c:v>24615.594949973449</c:v>
                </c:pt>
                <c:pt idx="4">
                  <c:v>26115.10347952005</c:v>
                </c:pt>
              </c:numCache>
            </c:numRef>
          </c:val>
          <c:smooth val="0"/>
          <c:extLst>
            <c:ext xmlns:c16="http://schemas.microsoft.com/office/drawing/2014/chart" uri="{C3380CC4-5D6E-409C-BE32-E72D297353CC}">
              <c16:uniqueId val="{00000001-3ED1-4AE3-8C27-C623E0479E7C}"/>
            </c:ext>
          </c:extLst>
        </c:ser>
        <c:ser>
          <c:idx val="2"/>
          <c:order val="2"/>
          <c:tx>
            <c:strRef>
              <c:f>'RESOURCE EXP TRENDS'!$C$43</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'RESOURCE EXP TRENDS'!$D$40:$H$40</c:f>
              <c:strCache>
                <c:ptCount val="5"/>
                <c:pt idx="0">
                  <c:v>2014-2015</c:v>
                </c:pt>
                <c:pt idx="1">
                  <c:v>2015-2016</c:v>
                </c:pt>
                <c:pt idx="2">
                  <c:v>2016-2017</c:v>
                </c:pt>
                <c:pt idx="3">
                  <c:v>2017-2018</c:v>
                </c:pt>
                <c:pt idx="4">
                  <c:v>2018-2019</c:v>
                </c:pt>
              </c:strCache>
            </c:strRef>
          </c:cat>
          <c:val>
            <c:numRef>
              <c:f>'RESOURCE EXP TRENDS'!$D$43:$H$43</c:f>
              <c:numCache>
                <c:formatCode>"$"#,##0</c:formatCode>
                <c:ptCount val="5"/>
                <c:pt idx="0">
                  <c:v>76478.3405676127</c:v>
                </c:pt>
                <c:pt idx="1">
                  <c:v>70047.887910328296</c:v>
                </c:pt>
                <c:pt idx="2">
                  <c:v>78508.712396694202</c:v>
                </c:pt>
                <c:pt idx="3">
                  <c:v>75423</c:v>
                </c:pt>
                <c:pt idx="4">
                  <c:v>66606.850325379593</c:v>
                </c:pt>
              </c:numCache>
            </c:numRef>
          </c:val>
          <c:smooth val="0"/>
          <c:extLst>
            <c:ext xmlns:c16="http://schemas.microsoft.com/office/drawing/2014/chart" uri="{C3380CC4-5D6E-409C-BE32-E72D297353CC}">
              <c16:uniqueId val="{00000002-3ED1-4AE3-8C27-C623E0479E7C}"/>
            </c:ext>
          </c:extLst>
        </c:ser>
        <c:dLbls>
          <c:showLegendKey val="0"/>
          <c:showVal val="0"/>
          <c:showCatName val="0"/>
          <c:showSerName val="0"/>
          <c:showPercent val="0"/>
          <c:showBubbleSize val="0"/>
        </c:dLbls>
        <c:marker val="1"/>
        <c:smooth val="0"/>
        <c:axId val="818478456"/>
        <c:axId val="818482768"/>
      </c:lineChart>
      <c:catAx>
        <c:axId val="81847845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2768"/>
        <c:crosses val="max"/>
        <c:auto val="1"/>
        <c:lblAlgn val="ctr"/>
        <c:lblOffset val="100"/>
        <c:tickLblSkip val="1"/>
        <c:tickMarkSkip val="1"/>
        <c:noMultiLvlLbl val="0"/>
      </c:catAx>
      <c:valAx>
        <c:axId val="818482768"/>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9525">
            <a:noFill/>
          </a:ln>
        </c:spPr>
        <c:txPr>
          <a:bodyPr rot="0" vert="horz"/>
          <a:lstStyle/>
          <a:p>
            <a:pPr>
              <a:defRPr sz="800" b="1" i="0" u="none" strike="noStrike" baseline="0">
                <a:solidFill>
                  <a:srgbClr val="000000"/>
                </a:solidFill>
                <a:latin typeface="Arial"/>
                <a:ea typeface="Arial"/>
                <a:cs typeface="Arial"/>
              </a:defRPr>
            </a:pPr>
            <a:endParaRPr lang="en-US"/>
          </a:p>
        </c:txPr>
        <c:crossAx val="818478456"/>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1777465554"/>
          <c:y val="5.7934580071458901E-2"/>
          <c:w val="0.73529499762441297"/>
          <c:h val="0.86398091150045198"/>
        </c:manualLayout>
      </c:layout>
      <c:lineChart>
        <c:grouping val="standard"/>
        <c:varyColors val="0"/>
        <c:ser>
          <c:idx val="0"/>
          <c:order val="0"/>
          <c:tx>
            <c:strRef>
              <c:f>'19S INSTRUCT EXP'!$E$71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EXP'!$F$71:$J$71</c:f>
              <c:numCache>
                <c:formatCode>_("$"* #,##0_);_("$"* \(#,##0\);_("$"* "-"??_);_(@_)</c:formatCode>
                <c:ptCount val="5"/>
                <c:pt idx="0">
                  <c:v>6010.7119030403601</c:v>
                </c:pt>
                <c:pt idx="1">
                  <c:v>5940.6062489403193</c:v>
                </c:pt>
                <c:pt idx="2">
                  <c:v>5797.7478876874602</c:v>
                </c:pt>
                <c:pt idx="3">
                  <c:v>5858.7071410614199</c:v>
                </c:pt>
                <c:pt idx="4">
                  <c:v>5792.9687781008051</c:v>
                </c:pt>
              </c:numCache>
            </c:numRef>
          </c:val>
          <c:smooth val="0"/>
          <c:extLst>
            <c:ext xmlns:c16="http://schemas.microsoft.com/office/drawing/2014/chart" uri="{C3380CC4-5D6E-409C-BE32-E72D297353CC}">
              <c16:uniqueId val="{00000000-E45B-42EA-ADAB-B2F4DA086D34}"/>
            </c:ext>
          </c:extLst>
        </c:ser>
        <c:ser>
          <c:idx val="1"/>
          <c:order val="1"/>
          <c:tx>
            <c:strRef>
              <c:f>'19S INSTRUCT EXP'!$E$72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EXP'!$F$72:$J$72</c:f>
              <c:numCache>
                <c:formatCode>_("$"* #,##0_);_("$"* \(#,##0\);_("$"* "-"??_);_(@_)</c:formatCode>
                <c:ptCount val="5"/>
                <c:pt idx="0">
                  <c:v>8430.9168230895302</c:v>
                </c:pt>
                <c:pt idx="1">
                  <c:v>9004.5371609739159</c:v>
                </c:pt>
                <c:pt idx="2">
                  <c:v>9475.6819881908559</c:v>
                </c:pt>
                <c:pt idx="3">
                  <c:v>9732.1603250256849</c:v>
                </c:pt>
                <c:pt idx="4">
                  <c:v>10117.896567422929</c:v>
                </c:pt>
              </c:numCache>
            </c:numRef>
          </c:val>
          <c:smooth val="0"/>
          <c:extLst>
            <c:ext xmlns:c16="http://schemas.microsoft.com/office/drawing/2014/chart" uri="{C3380CC4-5D6E-409C-BE32-E72D297353CC}">
              <c16:uniqueId val="{00000001-E45B-42EA-ADAB-B2F4DA086D34}"/>
            </c:ext>
          </c:extLst>
        </c:ser>
        <c:ser>
          <c:idx val="2"/>
          <c:order val="2"/>
          <c:tx>
            <c:strRef>
              <c:f>'19S INSTRUCT EXP'!$E$73</c:f>
              <c:strCache>
                <c:ptCount val="1"/>
                <c:pt idx="0">
                  <c:v>1,000-2,000 (28)</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EXP'!$F$73:$J$73</c:f>
              <c:numCache>
                <c:formatCode>_("$"* #,##0_);_("$"* \(#,##0\);_("$"* "-"??_);_(@_)</c:formatCode>
                <c:ptCount val="5"/>
                <c:pt idx="0">
                  <c:v>7464.1406848217448</c:v>
                </c:pt>
                <c:pt idx="1">
                  <c:v>7765.4194943529646</c:v>
                </c:pt>
                <c:pt idx="2">
                  <c:v>7357.7845535291945</c:v>
                </c:pt>
                <c:pt idx="3">
                  <c:v>7533.6748355581094</c:v>
                </c:pt>
                <c:pt idx="4">
                  <c:v>7834.8853144793047</c:v>
                </c:pt>
              </c:numCache>
            </c:numRef>
          </c:val>
          <c:smooth val="0"/>
          <c:extLst>
            <c:ext xmlns:c16="http://schemas.microsoft.com/office/drawing/2014/chart" uri="{C3380CC4-5D6E-409C-BE32-E72D297353CC}">
              <c16:uniqueId val="{00000002-E45B-42EA-ADAB-B2F4DA086D34}"/>
            </c:ext>
          </c:extLst>
        </c:ser>
        <c:ser>
          <c:idx val="3"/>
          <c:order val="3"/>
          <c:tx>
            <c:strRef>
              <c:f>'19S INSTRUCT EXP'!$E$74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EXP'!$F$74:$J$74</c:f>
              <c:numCache>
                <c:formatCode>_("$"* #,##0_);_("$"* \(#,##0\);_("$"* "-"??_);_(@_)</c:formatCode>
                <c:ptCount val="5"/>
                <c:pt idx="0">
                  <c:v>5882.56994180334</c:v>
                </c:pt>
                <c:pt idx="1">
                  <c:v>5705.2413830834903</c:v>
                </c:pt>
                <c:pt idx="2">
                  <c:v>5712.5791774080644</c:v>
                </c:pt>
                <c:pt idx="3">
                  <c:v>5881.7985111981498</c:v>
                </c:pt>
                <c:pt idx="4">
                  <c:v>6490.1400704501002</c:v>
                </c:pt>
              </c:numCache>
            </c:numRef>
          </c:val>
          <c:smooth val="0"/>
          <c:extLst>
            <c:ext xmlns:c16="http://schemas.microsoft.com/office/drawing/2014/chart" uri="{C3380CC4-5D6E-409C-BE32-E72D297353CC}">
              <c16:uniqueId val="{00000003-E45B-42EA-ADAB-B2F4DA086D34}"/>
            </c:ext>
          </c:extLst>
        </c:ser>
        <c:ser>
          <c:idx val="4"/>
          <c:order val="4"/>
          <c:tx>
            <c:strRef>
              <c:f>'19S INSTRUCT EXP'!$E$75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EXP'!$F$75:$J$75</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4-E45B-42EA-ADAB-B2F4DA086D34}"/>
            </c:ext>
          </c:extLst>
        </c:ser>
        <c:ser>
          <c:idx val="5"/>
          <c:order val="5"/>
          <c:tx>
            <c:strRef>
              <c:f>'19S INSTRUCT EXP'!$E$76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'19S INSTRUCT EXP'!$F$70:$J$70</c:f>
              <c:strCache>
                <c:ptCount val="5"/>
                <c:pt idx="0">
                  <c:v>2014-2015</c:v>
                </c:pt>
                <c:pt idx="1">
                  <c:v>2015-2016</c:v>
                </c:pt>
                <c:pt idx="2">
                  <c:v>2016-2017</c:v>
                </c:pt>
                <c:pt idx="3">
                  <c:v>2017-2018</c:v>
                </c:pt>
                <c:pt idx="4">
                  <c:v>2018-2019</c:v>
                </c:pt>
              </c:strCache>
            </c:strRef>
          </c:cat>
          <c:val>
            <c:numRef>
              <c:f>'19S INSTRUCT EXP'!$F$76:$J$76</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5-E45B-42EA-ADAB-B2F4DA086D34}"/>
            </c:ext>
          </c:extLst>
        </c:ser>
        <c:dLbls>
          <c:showLegendKey val="0"/>
          <c:showVal val="0"/>
          <c:showCatName val="0"/>
          <c:showSerName val="0"/>
          <c:showPercent val="0"/>
          <c:showBubbleSize val="0"/>
        </c:dLbls>
        <c:marker val="1"/>
        <c:smooth val="0"/>
        <c:axId val="781533544"/>
        <c:axId val="781529232"/>
      </c:lineChart>
      <c:catAx>
        <c:axId val="781533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81529232"/>
        <c:crosses val="autoZero"/>
        <c:auto val="1"/>
        <c:lblAlgn val="ctr"/>
        <c:lblOffset val="100"/>
        <c:tickLblSkip val="1"/>
        <c:tickMarkSkip val="1"/>
        <c:noMultiLvlLbl val="0"/>
      </c:catAx>
      <c:valAx>
        <c:axId val="781529232"/>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33544"/>
        <c:crosses val="autoZero"/>
        <c:crossBetween val="between"/>
      </c:valAx>
      <c:spPr>
        <a:solidFill>
          <a:srgbClr val="C0C0C0"/>
        </a:solidFill>
        <a:ln w="12700">
          <a:solidFill>
            <a:srgbClr val="808080"/>
          </a:solidFill>
          <a:prstDash val="solid"/>
        </a:ln>
      </c:spPr>
    </c:plotArea>
    <c:legend>
      <c:legendPos val="r"/>
      <c:layout>
        <c:manualLayout>
          <c:xMode val="edge"/>
          <c:yMode val="edge"/>
          <c:x val="0.79858545745420562"/>
          <c:y val="2.6503613959492498E-2"/>
          <c:w val="0.19198126472762062"/>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161852263629101"/>
          <c:h val="0.81955087805176496"/>
        </c:manualLayout>
      </c:layout>
      <c:lineChart>
        <c:grouping val="standard"/>
        <c:varyColors val="0"/>
        <c:ser>
          <c:idx val="0"/>
          <c:order val="0"/>
          <c:tx>
            <c:strRef>
              <c:f>'19C INSTRUCT EXP'!$E$36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EXP'!$F$36:$J$36</c:f>
              <c:numCache>
                <c:formatCode>_("$"* #,##0_);_("$"* \(#,##0\);_("$"* "-"??_);_(@_)</c:formatCode>
                <c:ptCount val="5"/>
                <c:pt idx="0">
                  <c:v>8290.0233386075906</c:v>
                </c:pt>
                <c:pt idx="1">
                  <c:v>8531.1090564248498</c:v>
                </c:pt>
                <c:pt idx="2">
                  <c:v>8390.5896927651102</c:v>
                </c:pt>
                <c:pt idx="3">
                  <c:v>8513.6482950039608</c:v>
                </c:pt>
                <c:pt idx="4">
                  <c:v>8813.1920693928096</c:v>
                </c:pt>
              </c:numCache>
            </c:numRef>
          </c:val>
          <c:smooth val="0"/>
          <c:extLst>
            <c:ext xmlns:c16="http://schemas.microsoft.com/office/drawing/2014/chart" uri="{C3380CC4-5D6E-409C-BE32-E72D297353CC}">
              <c16:uniqueId val="{00000000-7951-4199-A3D3-A5299DA38B7D}"/>
            </c:ext>
          </c:extLst>
        </c:ser>
        <c:ser>
          <c:idx val="1"/>
          <c:order val="1"/>
          <c:tx>
            <c:strRef>
              <c:f>'19C INSTRUCT EXP'!$E$37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EXP'!$F$37:$J$37</c:f>
              <c:numCache>
                <c:formatCode>_("$"* #,##0_);_("$"* \(#,##0\);_("$"* "-"??_);_(@_)</c:formatCode>
                <c:ptCount val="5"/>
                <c:pt idx="0">
                  <c:v>7873.707944615745</c:v>
                </c:pt>
                <c:pt idx="1">
                  <c:v>7943.6861773776745</c:v>
                </c:pt>
                <c:pt idx="2">
                  <c:v>8217.0300685052898</c:v>
                </c:pt>
                <c:pt idx="3">
                  <c:v>8256.0790700979305</c:v>
                </c:pt>
                <c:pt idx="4">
                  <c:v>8233.197860984561</c:v>
                </c:pt>
              </c:numCache>
            </c:numRef>
          </c:val>
          <c:smooth val="0"/>
          <c:extLst>
            <c:ext xmlns:c16="http://schemas.microsoft.com/office/drawing/2014/chart" uri="{C3380CC4-5D6E-409C-BE32-E72D297353CC}">
              <c16:uniqueId val="{00000001-7951-4199-A3D3-A5299DA38B7D}"/>
            </c:ext>
          </c:extLst>
        </c:ser>
        <c:ser>
          <c:idx val="2"/>
          <c:order val="2"/>
          <c:tx>
            <c:strRef>
              <c:f>'19C INSTRUCT EXP'!$E$38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EXP'!$F$38:$J$38</c:f>
              <c:numCache>
                <c:formatCode>_("$"* #,##0_);_("$"* \(#,##0\);_("$"* "-"??_);_(@_)</c:formatCode>
                <c:ptCount val="5"/>
                <c:pt idx="0">
                  <c:v>7424.6408530721546</c:v>
                </c:pt>
                <c:pt idx="1">
                  <c:v>7608.8947990319448</c:v>
                </c:pt>
                <c:pt idx="2">
                  <c:v>7668.007184660175</c:v>
                </c:pt>
                <c:pt idx="3">
                  <c:v>7573.9322761303301</c:v>
                </c:pt>
                <c:pt idx="4">
                  <c:v>7706.8319649314099</c:v>
                </c:pt>
              </c:numCache>
            </c:numRef>
          </c:val>
          <c:smooth val="0"/>
          <c:extLst>
            <c:ext xmlns:c16="http://schemas.microsoft.com/office/drawing/2014/chart" uri="{C3380CC4-5D6E-409C-BE32-E72D297353CC}">
              <c16:uniqueId val="{00000002-7951-4199-A3D3-A5299DA38B7D}"/>
            </c:ext>
          </c:extLst>
        </c:ser>
        <c:ser>
          <c:idx val="3"/>
          <c:order val="3"/>
          <c:tx>
            <c:strRef>
              <c:f>'19C INSTRUCT EXP'!$E$39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EXP'!$F$39:$J$39</c:f>
              <c:numCache>
                <c:formatCode>_("$"* #,##0_);_("$"* \(#,##0\);_("$"* "-"??_);_(@_)</c:formatCode>
                <c:ptCount val="5"/>
                <c:pt idx="0">
                  <c:v>13476.952311822599</c:v>
                </c:pt>
                <c:pt idx="1">
                  <c:v>13686.76298042975</c:v>
                </c:pt>
                <c:pt idx="2">
                  <c:v>13780.12022567965</c:v>
                </c:pt>
                <c:pt idx="3">
                  <c:v>14016.626246952801</c:v>
                </c:pt>
                <c:pt idx="4">
                  <c:v>14305.07816280485</c:v>
                </c:pt>
              </c:numCache>
            </c:numRef>
          </c:val>
          <c:smooth val="0"/>
          <c:extLst>
            <c:ext xmlns:c16="http://schemas.microsoft.com/office/drawing/2014/chart" uri="{C3380CC4-5D6E-409C-BE32-E72D297353CC}">
              <c16:uniqueId val="{00000003-7951-4199-A3D3-A5299DA38B7D}"/>
            </c:ext>
          </c:extLst>
        </c:ser>
        <c:ser>
          <c:idx val="4"/>
          <c:order val="4"/>
          <c:tx>
            <c:strRef>
              <c:f>'19C INSTRUCT EXP'!$E$40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EXP'!$F$40:$J$40</c:f>
              <c:numCache>
                <c:formatCode>_("$"* #,##0_);_("$"* \(#,##0\);_("$"* "-"??_);_(@_)</c:formatCode>
                <c:ptCount val="5"/>
                <c:pt idx="0">
                  <c:v>6762.1019553072601</c:v>
                </c:pt>
                <c:pt idx="1">
                  <c:v>7010.3804347826099</c:v>
                </c:pt>
                <c:pt idx="2">
                  <c:v>7044.16842105263</c:v>
                </c:pt>
                <c:pt idx="3">
                  <c:v>7152.9309677419396</c:v>
                </c:pt>
                <c:pt idx="4">
                  <c:v>7143.4492900608502</c:v>
                </c:pt>
              </c:numCache>
            </c:numRef>
          </c:val>
          <c:smooth val="0"/>
          <c:extLst>
            <c:ext xmlns:c16="http://schemas.microsoft.com/office/drawing/2014/chart" uri="{C3380CC4-5D6E-409C-BE32-E72D297353CC}">
              <c16:uniqueId val="{00000004-7951-4199-A3D3-A5299DA38B7D}"/>
            </c:ext>
          </c:extLst>
        </c:ser>
        <c:ser>
          <c:idx val="5"/>
          <c:order val="5"/>
          <c:tx>
            <c:strRef>
              <c:f>'19C INSTRUCT EXP'!$E$41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EXP'!$F$41:$J$41</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5-7951-4199-A3D3-A5299DA38B7D}"/>
            </c:ext>
          </c:extLst>
        </c:ser>
        <c:ser>
          <c:idx val="6"/>
          <c:order val="6"/>
          <c:tx>
            <c:strRef>
              <c:f>'19C INSTRUCT EXP'!$E$42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'19C INSTRUCT EXP'!$F$35:$J$35</c:f>
              <c:strCache>
                <c:ptCount val="5"/>
                <c:pt idx="0">
                  <c:v>2014-2015</c:v>
                </c:pt>
                <c:pt idx="1">
                  <c:v>2015-2016</c:v>
                </c:pt>
                <c:pt idx="2">
                  <c:v>2016-2017</c:v>
                </c:pt>
                <c:pt idx="3">
                  <c:v>2017-2018</c:v>
                </c:pt>
                <c:pt idx="4">
                  <c:v>2018-2019</c:v>
                </c:pt>
              </c:strCache>
            </c:strRef>
          </c:cat>
          <c:val>
            <c:numRef>
              <c:f>'19C INSTRUCT EXP'!$F$42:$J$42</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6-7951-4199-A3D3-A5299DA38B7D}"/>
            </c:ext>
          </c:extLst>
        </c:ser>
        <c:dLbls>
          <c:showLegendKey val="0"/>
          <c:showVal val="0"/>
          <c:showCatName val="0"/>
          <c:showSerName val="0"/>
          <c:showPercent val="0"/>
          <c:showBubbleSize val="0"/>
        </c:dLbls>
        <c:marker val="1"/>
        <c:smooth val="0"/>
        <c:axId val="781528840"/>
        <c:axId val="781535112"/>
      </c:lineChart>
      <c:catAx>
        <c:axId val="781528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35112"/>
        <c:crosses val="autoZero"/>
        <c:auto val="1"/>
        <c:lblAlgn val="ctr"/>
        <c:lblOffset val="100"/>
        <c:tickLblSkip val="1"/>
        <c:tickMarkSkip val="1"/>
        <c:noMultiLvlLbl val="0"/>
      </c:catAx>
      <c:valAx>
        <c:axId val="781535112"/>
        <c:scaling>
          <c:orientation val="minMax"/>
          <c:min val="6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28840"/>
        <c:crosses val="autoZero"/>
        <c:crossBetween val="between"/>
      </c:valAx>
      <c:spPr>
        <a:solidFill>
          <a:srgbClr val="C0C0C0"/>
        </a:solidFill>
        <a:ln w="12700">
          <a:solidFill>
            <a:srgbClr val="808080"/>
          </a:solidFill>
          <a:prstDash val="solid"/>
        </a:ln>
      </c:spPr>
    </c:plotArea>
    <c:legend>
      <c:legendPos val="r"/>
      <c:layout>
        <c:manualLayout>
          <c:xMode val="edge"/>
          <c:yMode val="edge"/>
          <c:x val="0.78962318711065582"/>
          <c:y val="3.2258088333195101E-2"/>
          <c:w val="0.19952843975376786"/>
          <c:h val="0.41733901781071164"/>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304008099733996"/>
          <c:h val="0.86398091150045198"/>
        </c:manualLayout>
      </c:layout>
      <c:lineChart>
        <c:grouping val="standard"/>
        <c:varyColors val="0"/>
        <c:ser>
          <c:idx val="0"/>
          <c:order val="0"/>
          <c:tx>
            <c:strRef>
              <c:f>'19C INSTRUCT EXP'!$E$72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EXP'!$F$72:$J$72</c:f>
              <c:numCache>
                <c:formatCode>_("$"* #,##0_);_("$"* \(#,##0\);_("$"* "-"??_);_(@_)</c:formatCode>
                <c:ptCount val="5"/>
                <c:pt idx="0">
                  <c:v>7575.4423629565154</c:v>
                </c:pt>
                <c:pt idx="1">
                  <c:v>7561.8971744079445</c:v>
                </c:pt>
                <c:pt idx="2">
                  <c:v>7141.1495597473495</c:v>
                </c:pt>
                <c:pt idx="3">
                  <c:v>7456.5647758181503</c:v>
                </c:pt>
                <c:pt idx="4">
                  <c:v>7606.6739358705599</c:v>
                </c:pt>
              </c:numCache>
            </c:numRef>
          </c:val>
          <c:smooth val="0"/>
          <c:extLst>
            <c:ext xmlns:c16="http://schemas.microsoft.com/office/drawing/2014/chart" uri="{C3380CC4-5D6E-409C-BE32-E72D297353CC}">
              <c16:uniqueId val="{00000000-1BD0-487E-9304-626C76B00D1B}"/>
            </c:ext>
          </c:extLst>
        </c:ser>
        <c:ser>
          <c:idx val="1"/>
          <c:order val="1"/>
          <c:tx>
            <c:strRef>
              <c:f>'19C INSTRUCT EXP'!$E$73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EXP'!$F$73:$J$73</c:f>
              <c:numCache>
                <c:formatCode>_("$"* #,##0_);_("$"* \(#,##0\);_("$"* "-"??_);_(@_)</c:formatCode>
                <c:ptCount val="5"/>
                <c:pt idx="0">
                  <c:v>7258.7796764607101</c:v>
                </c:pt>
                <c:pt idx="1">
                  <c:v>7151.2834430729399</c:v>
                </c:pt>
                <c:pt idx="2">
                  <c:v>6937.5139943587101</c:v>
                </c:pt>
                <c:pt idx="3">
                  <c:v>7307.485391457225</c:v>
                </c:pt>
                <c:pt idx="4">
                  <c:v>7453.4526147024098</c:v>
                </c:pt>
              </c:numCache>
            </c:numRef>
          </c:val>
          <c:smooth val="0"/>
          <c:extLst>
            <c:ext xmlns:c16="http://schemas.microsoft.com/office/drawing/2014/chart" uri="{C3380CC4-5D6E-409C-BE32-E72D297353CC}">
              <c16:uniqueId val="{00000001-1BD0-487E-9304-626C76B00D1B}"/>
            </c:ext>
          </c:extLst>
        </c:ser>
        <c:ser>
          <c:idx val="2"/>
          <c:order val="2"/>
          <c:tx>
            <c:strRef>
              <c:f>'19C INSTRUCT EXP'!$E$74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EXP'!$F$74:$J$74</c:f>
              <c:numCache>
                <c:formatCode>_("$"* #,##0_);_("$"* \(#,##0\);_("$"* "-"??_);_(@_)</c:formatCode>
                <c:ptCount val="5"/>
                <c:pt idx="0">
                  <c:v>7931.5950864422202</c:v>
                </c:pt>
                <c:pt idx="1">
                  <c:v>7940.1768149882901</c:v>
                </c:pt>
                <c:pt idx="2">
                  <c:v>7683.3057757644401</c:v>
                </c:pt>
                <c:pt idx="3">
                  <c:v>7731.4024242424202</c:v>
                </c:pt>
                <c:pt idx="4">
                  <c:v>6819.56407185629</c:v>
                </c:pt>
              </c:numCache>
            </c:numRef>
          </c:val>
          <c:smooth val="0"/>
          <c:extLst>
            <c:ext xmlns:c16="http://schemas.microsoft.com/office/drawing/2014/chart" uri="{C3380CC4-5D6E-409C-BE32-E72D297353CC}">
              <c16:uniqueId val="{00000002-1BD0-487E-9304-626C76B00D1B}"/>
            </c:ext>
          </c:extLst>
        </c:ser>
        <c:ser>
          <c:idx val="3"/>
          <c:order val="3"/>
          <c:tx>
            <c:strRef>
              <c:f>'19C INSTRUCT EXP'!$E$75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EXP'!$F$75:$J$75</c:f>
              <c:numCache>
                <c:formatCode>_("$"* #,##0_);_("$"* \(#,##0\);_("$"* "-"??_);_(@_)</c:formatCode>
                <c:ptCount val="5"/>
                <c:pt idx="0">
                  <c:v>12465.599751630751</c:v>
                </c:pt>
                <c:pt idx="1">
                  <c:v>11810.988995503651</c:v>
                </c:pt>
                <c:pt idx="2">
                  <c:v>11711.8190418995</c:v>
                </c:pt>
                <c:pt idx="3">
                  <c:v>12665.476850702151</c:v>
                </c:pt>
                <c:pt idx="4">
                  <c:v>12728.2476025082</c:v>
                </c:pt>
              </c:numCache>
            </c:numRef>
          </c:val>
          <c:smooth val="0"/>
          <c:extLst>
            <c:ext xmlns:c16="http://schemas.microsoft.com/office/drawing/2014/chart" uri="{C3380CC4-5D6E-409C-BE32-E72D297353CC}">
              <c16:uniqueId val="{00000003-1BD0-487E-9304-626C76B00D1B}"/>
            </c:ext>
          </c:extLst>
        </c:ser>
        <c:ser>
          <c:idx val="4"/>
          <c:order val="4"/>
          <c:tx>
            <c:strRef>
              <c:f>'19C INSTRUCT EXP'!$E$76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EXP'!$F$76:$J$76</c:f>
              <c:numCache>
                <c:formatCode>_("$"* #,##0_);_("$"* \(#,##0\);_("$"* "-"??_);_(@_)</c:formatCode>
                <c:ptCount val="5"/>
                <c:pt idx="0">
                  <c:v>6318.1166666666704</c:v>
                </c:pt>
                <c:pt idx="1">
                  <c:v>6489.3776070252497</c:v>
                </c:pt>
                <c:pt idx="2">
                  <c:v>6594.02964652223</c:v>
                </c:pt>
                <c:pt idx="3">
                  <c:v>6373.7455197132604</c:v>
                </c:pt>
                <c:pt idx="4">
                  <c:v>7310.6513761467904</c:v>
                </c:pt>
              </c:numCache>
            </c:numRef>
          </c:val>
          <c:smooth val="0"/>
          <c:extLst>
            <c:ext xmlns:c16="http://schemas.microsoft.com/office/drawing/2014/chart" uri="{C3380CC4-5D6E-409C-BE32-E72D297353CC}">
              <c16:uniqueId val="{00000004-1BD0-487E-9304-626C76B00D1B}"/>
            </c:ext>
          </c:extLst>
        </c:ser>
        <c:ser>
          <c:idx val="5"/>
          <c:order val="5"/>
          <c:tx>
            <c:strRef>
              <c:f>'19C INSTRUCT EXP'!$E$77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EXP'!$F$77:$J$77</c:f>
              <c:numCache>
                <c:formatCode>_("$"* #,##0_);_("$"* \(#,##0\);_("$"* "-"??_);_(@_)</c:formatCode>
                <c:ptCount val="5"/>
                <c:pt idx="0">
                  <c:v>8450.5578425208405</c:v>
                </c:pt>
                <c:pt idx="1">
                  <c:v>8693.9088662471349</c:v>
                </c:pt>
                <c:pt idx="2">
                  <c:v>8846.7418036857634</c:v>
                </c:pt>
                <c:pt idx="3">
                  <c:v>9061.4095011650534</c:v>
                </c:pt>
                <c:pt idx="4">
                  <c:v>9059.9777456724005</c:v>
                </c:pt>
              </c:numCache>
            </c:numRef>
          </c:val>
          <c:smooth val="0"/>
          <c:extLst>
            <c:ext xmlns:c16="http://schemas.microsoft.com/office/drawing/2014/chart" uri="{C3380CC4-5D6E-409C-BE32-E72D297353CC}">
              <c16:uniqueId val="{00000005-1BD0-487E-9304-626C76B00D1B}"/>
            </c:ext>
          </c:extLst>
        </c:ser>
        <c:ser>
          <c:idx val="6"/>
          <c:order val="6"/>
          <c:tx>
            <c:strRef>
              <c:f>'19C INSTRUCT EXP'!$E$78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'19C INSTRUCT EXP'!$F$71:$J$71</c:f>
              <c:strCache>
                <c:ptCount val="5"/>
                <c:pt idx="0">
                  <c:v>2014-2015</c:v>
                </c:pt>
                <c:pt idx="1">
                  <c:v>2015-2016</c:v>
                </c:pt>
                <c:pt idx="2">
                  <c:v>2016-2017</c:v>
                </c:pt>
                <c:pt idx="3">
                  <c:v>2017-2018</c:v>
                </c:pt>
                <c:pt idx="4">
                  <c:v>2018-2019</c:v>
                </c:pt>
              </c:strCache>
            </c:strRef>
          </c:cat>
          <c:val>
            <c:numRef>
              <c:f>'19C INSTRUCT EXP'!$F$78:$J$78</c:f>
              <c:numCache>
                <c:formatCode>_("$"* #,##0_);_("$"* \(#,##0\);_("$"* "-"??_);_(@_)</c:formatCode>
                <c:ptCount val="5"/>
                <c:pt idx="0">
                  <c:v>9467.0166944908196</c:v>
                </c:pt>
                <c:pt idx="1">
                  <c:v>9310.9839871897493</c:v>
                </c:pt>
                <c:pt idx="2">
                  <c:v>9594.1933884297505</c:v>
                </c:pt>
                <c:pt idx="3">
                  <c:v>9631.1437262357395</c:v>
                </c:pt>
                <c:pt idx="4">
                  <c:v>9075.6261749819205</c:v>
                </c:pt>
              </c:numCache>
            </c:numRef>
          </c:val>
          <c:smooth val="0"/>
          <c:extLst>
            <c:ext xmlns:c16="http://schemas.microsoft.com/office/drawing/2014/chart" uri="{C3380CC4-5D6E-409C-BE32-E72D297353CC}">
              <c16:uniqueId val="{00000006-1BD0-487E-9304-626C76B00D1B}"/>
            </c:ext>
          </c:extLst>
        </c:ser>
        <c:dLbls>
          <c:showLegendKey val="0"/>
          <c:showVal val="0"/>
          <c:showCatName val="0"/>
          <c:showSerName val="0"/>
          <c:showPercent val="0"/>
          <c:showBubbleSize val="0"/>
        </c:dLbls>
        <c:marker val="1"/>
        <c:smooth val="0"/>
        <c:axId val="781528056"/>
        <c:axId val="781524920"/>
      </c:lineChart>
      <c:catAx>
        <c:axId val="781528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81524920"/>
        <c:crosses val="autoZero"/>
        <c:auto val="1"/>
        <c:lblAlgn val="ctr"/>
        <c:lblOffset val="100"/>
        <c:tickLblSkip val="1"/>
        <c:tickMarkSkip val="1"/>
        <c:noMultiLvlLbl val="0"/>
      </c:catAx>
      <c:valAx>
        <c:axId val="781524920"/>
        <c:scaling>
          <c:orientation val="minMax"/>
          <c:min val="4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28056"/>
        <c:crosses val="autoZero"/>
        <c:crossBetween val="between"/>
      </c:valAx>
      <c:spPr>
        <a:solidFill>
          <a:srgbClr val="C0C0C0"/>
        </a:solidFill>
        <a:ln w="12700">
          <a:solidFill>
            <a:srgbClr val="808080"/>
          </a:solidFill>
          <a:prstDash val="solid"/>
        </a:ln>
      </c:spPr>
    </c:plotArea>
    <c:legend>
      <c:legendPos val="r"/>
      <c:layout>
        <c:manualLayout>
          <c:xMode val="edge"/>
          <c:yMode val="edge"/>
          <c:x val="0.78443450428017958"/>
          <c:y val="2.9561723262510858E-2"/>
          <c:w val="0.20424542414510991"/>
          <c:h val="0.422019083816534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10662840690707E-2"/>
          <c:y val="8.4577319888156602E-2"/>
          <c:w val="0.73612867994800502"/>
          <c:h val="0.81094724363350201"/>
        </c:manualLayout>
      </c:layout>
      <c:lineChart>
        <c:grouping val="standard"/>
        <c:varyColors val="0"/>
        <c:ser>
          <c:idx val="0"/>
          <c:order val="0"/>
          <c:tx>
            <c:strRef>
              <c:f>'20R TOTAL EXP'!$E$36</c:f>
              <c:strCache>
                <c:ptCount val="1"/>
                <c:pt idx="0">
                  <c:v>Far West (60)</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EXP'!$F$36:$J$36</c:f>
              <c:numCache>
                <c:formatCode>_("$"* #,##0_);_("$"* \(#,##0\);_("$"* "-"??_);_(@_)</c:formatCode>
                <c:ptCount val="5"/>
                <c:pt idx="0">
                  <c:v>27733.643108896547</c:v>
                </c:pt>
                <c:pt idx="1">
                  <c:v>28517.85568295695</c:v>
                </c:pt>
                <c:pt idx="2">
                  <c:v>29226.506479843403</c:v>
                </c:pt>
                <c:pt idx="3">
                  <c:v>30118.347252558851</c:v>
                </c:pt>
                <c:pt idx="4">
                  <c:v>31865.3718507796</c:v>
                </c:pt>
              </c:numCache>
            </c:numRef>
          </c:val>
          <c:smooth val="0"/>
          <c:extLst>
            <c:ext xmlns:c16="http://schemas.microsoft.com/office/drawing/2014/chart" uri="{C3380CC4-5D6E-409C-BE32-E72D297353CC}">
              <c16:uniqueId val="{00000000-78C4-42DD-8B7E-53747F93A24D}"/>
            </c:ext>
          </c:extLst>
        </c:ser>
        <c:ser>
          <c:idx val="1"/>
          <c:order val="1"/>
          <c:tx>
            <c:strRef>
              <c:f>'20R TOTAL EXP'!$E$37</c:f>
              <c:strCache>
                <c:ptCount val="1"/>
                <c:pt idx="0">
                  <c:v>Mid East (131)</c:v>
                </c:pt>
              </c:strCache>
            </c:strRef>
          </c:tx>
          <c:spPr>
            <a:ln w="25400">
              <a:solidFill>
                <a:srgbClr val="DD0806"/>
              </a:solidFill>
              <a:prstDash val="solid"/>
            </a:ln>
          </c:spPr>
          <c:marker>
            <c:symbol val="star"/>
            <c:size val="5"/>
            <c:spPr>
              <a:noFill/>
              <a:ln>
                <a:solidFill>
                  <a:srgbClr val="DD0806"/>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EXP'!$F$37:$J$37</c:f>
              <c:numCache>
                <c:formatCode>_("$"* #,##0_);_("$"* \(#,##0\);_("$"* "-"??_);_(@_)</c:formatCode>
                <c:ptCount val="5"/>
                <c:pt idx="0">
                  <c:v>27078.294577430399</c:v>
                </c:pt>
                <c:pt idx="1">
                  <c:v>28009.694039182999</c:v>
                </c:pt>
                <c:pt idx="2">
                  <c:v>28107.7145566619</c:v>
                </c:pt>
                <c:pt idx="3">
                  <c:v>28873.2552879922</c:v>
                </c:pt>
                <c:pt idx="4">
                  <c:v>29160.187482768099</c:v>
                </c:pt>
              </c:numCache>
            </c:numRef>
          </c:val>
          <c:smooth val="0"/>
          <c:extLst>
            <c:ext xmlns:c16="http://schemas.microsoft.com/office/drawing/2014/chart" uri="{C3380CC4-5D6E-409C-BE32-E72D297353CC}">
              <c16:uniqueId val="{00000001-78C4-42DD-8B7E-53747F93A24D}"/>
            </c:ext>
          </c:extLst>
        </c:ser>
        <c:ser>
          <c:idx val="2"/>
          <c:order val="2"/>
          <c:tx>
            <c:strRef>
              <c:f>'20R TOTAL EXP'!$E$38</c:f>
              <c:strCache>
                <c:ptCount val="1"/>
                <c:pt idx="0">
                  <c:v>Midwest (180)</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EXP'!$F$38:$J$38</c:f>
              <c:numCache>
                <c:formatCode>_("$"* #,##0_);_("$"* \(#,##0\);_("$"* "-"??_);_(@_)</c:formatCode>
                <c:ptCount val="5"/>
                <c:pt idx="0">
                  <c:v>23234.922752572002</c:v>
                </c:pt>
                <c:pt idx="1">
                  <c:v>24578.05116469815</c:v>
                </c:pt>
                <c:pt idx="2">
                  <c:v>24759.19563857195</c:v>
                </c:pt>
                <c:pt idx="3">
                  <c:v>25730.6691502502</c:v>
                </c:pt>
                <c:pt idx="4">
                  <c:v>26676.030096501501</c:v>
                </c:pt>
              </c:numCache>
            </c:numRef>
          </c:val>
          <c:smooth val="0"/>
          <c:extLst>
            <c:ext xmlns:c16="http://schemas.microsoft.com/office/drawing/2014/chart" uri="{C3380CC4-5D6E-409C-BE32-E72D297353CC}">
              <c16:uniqueId val="{00000002-78C4-42DD-8B7E-53747F93A24D}"/>
            </c:ext>
          </c:extLst>
        </c:ser>
        <c:ser>
          <c:idx val="3"/>
          <c:order val="3"/>
          <c:tx>
            <c:strRef>
              <c:f>'20R TOTAL EXP'!$E$39</c:f>
              <c:strCache>
                <c:ptCount val="1"/>
                <c:pt idx="0">
                  <c:v>New England (66)</c:v>
                </c:pt>
              </c:strCache>
            </c:strRef>
          </c:tx>
          <c:spPr>
            <a:ln w="25400">
              <a:solidFill>
                <a:srgbClr val="006411"/>
              </a:solidFill>
              <a:prstDash val="solid"/>
            </a:ln>
          </c:spPr>
          <c:marker>
            <c:symbol val="x"/>
            <c:size val="5"/>
            <c:spPr>
              <a:noFill/>
              <a:ln>
                <a:solidFill>
                  <a:srgbClr val="006411"/>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EXP'!$F$39:$J$39</c:f>
              <c:numCache>
                <c:formatCode>_("$"* #,##0_);_("$"* \(#,##0\);_("$"* "-"??_);_(@_)</c:formatCode>
                <c:ptCount val="5"/>
                <c:pt idx="0">
                  <c:v>32655.5097724519</c:v>
                </c:pt>
                <c:pt idx="1">
                  <c:v>31393.335670723252</c:v>
                </c:pt>
                <c:pt idx="2">
                  <c:v>31619.632712151899</c:v>
                </c:pt>
                <c:pt idx="3">
                  <c:v>32480.987147582047</c:v>
                </c:pt>
                <c:pt idx="4">
                  <c:v>33502.193238283449</c:v>
                </c:pt>
              </c:numCache>
            </c:numRef>
          </c:val>
          <c:smooth val="0"/>
          <c:extLst>
            <c:ext xmlns:c16="http://schemas.microsoft.com/office/drawing/2014/chart" uri="{C3380CC4-5D6E-409C-BE32-E72D297353CC}">
              <c16:uniqueId val="{00000003-78C4-42DD-8B7E-53747F93A24D}"/>
            </c:ext>
          </c:extLst>
        </c:ser>
        <c:ser>
          <c:idx val="4"/>
          <c:order val="4"/>
          <c:tx>
            <c:strRef>
              <c:f>'20R TOTAL EXP'!$E$40</c:f>
              <c:strCache>
                <c:ptCount val="1"/>
                <c:pt idx="0">
                  <c:v>Southeast (175)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EXP'!$F$40:$J$40</c:f>
              <c:numCache>
                <c:formatCode>_("$"* #,##0_);_("$"* \(#,##0\);_("$"* "-"??_);_(@_)</c:formatCode>
                <c:ptCount val="5"/>
                <c:pt idx="0">
                  <c:v>23433.442040185499</c:v>
                </c:pt>
                <c:pt idx="1">
                  <c:v>24024.2507788162</c:v>
                </c:pt>
                <c:pt idx="2">
                  <c:v>24840.7357954545</c:v>
                </c:pt>
                <c:pt idx="3">
                  <c:v>24979.772972973002</c:v>
                </c:pt>
                <c:pt idx="4">
                  <c:v>25482.240000000002</c:v>
                </c:pt>
              </c:numCache>
            </c:numRef>
          </c:val>
          <c:smooth val="0"/>
          <c:extLst>
            <c:ext xmlns:c16="http://schemas.microsoft.com/office/drawing/2014/chart" uri="{C3380CC4-5D6E-409C-BE32-E72D297353CC}">
              <c16:uniqueId val="{00000004-78C4-42DD-8B7E-53747F93A24D}"/>
            </c:ext>
          </c:extLst>
        </c:ser>
        <c:ser>
          <c:idx val="5"/>
          <c:order val="5"/>
          <c:tx>
            <c:strRef>
              <c:f>'20R TOTAL EXP'!$E$41</c:f>
              <c:strCache>
                <c:ptCount val="1"/>
                <c:pt idx="0">
                  <c:v>West (78)</c:v>
                </c:pt>
              </c:strCache>
            </c:strRef>
          </c:tx>
          <c:spPr>
            <a:ln w="25400">
              <a:solidFill>
                <a:srgbClr val="F20884"/>
              </a:solidFill>
              <a:prstDash val="solid"/>
            </a:ln>
          </c:spPr>
          <c:marker>
            <c:symbol val="square"/>
            <c:size val="5"/>
            <c:spPr>
              <a:solidFill>
                <a:srgbClr val="F20884"/>
              </a:solidFill>
              <a:ln>
                <a:solidFill>
                  <a:srgbClr val="F20884"/>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EXP'!$F$41:$J$41</c:f>
              <c:numCache>
                <c:formatCode>_("$"* #,##0_);_("$"* \(#,##0\);_("$"* "-"??_);_(@_)</c:formatCode>
                <c:ptCount val="5"/>
                <c:pt idx="0">
                  <c:v>21538.640648014349</c:v>
                </c:pt>
                <c:pt idx="1">
                  <c:v>21894.3816027879</c:v>
                </c:pt>
                <c:pt idx="2">
                  <c:v>22877.335558740451</c:v>
                </c:pt>
                <c:pt idx="3">
                  <c:v>23225.376503089901</c:v>
                </c:pt>
                <c:pt idx="4">
                  <c:v>24453.997365470299</c:v>
                </c:pt>
              </c:numCache>
            </c:numRef>
          </c:val>
          <c:smooth val="0"/>
          <c:extLst>
            <c:ext xmlns:c16="http://schemas.microsoft.com/office/drawing/2014/chart" uri="{C3380CC4-5D6E-409C-BE32-E72D297353CC}">
              <c16:uniqueId val="{00000005-78C4-42DD-8B7E-53747F93A24D}"/>
            </c:ext>
          </c:extLst>
        </c:ser>
        <c:ser>
          <c:idx val="6"/>
          <c:order val="6"/>
          <c:tx>
            <c:strRef>
              <c:f>'20R TOTAL EXP'!$E$42</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'20R TOTAL EXP'!$F$35:$J$35</c:f>
              <c:strCache>
                <c:ptCount val="5"/>
                <c:pt idx="0">
                  <c:v>2014-2015</c:v>
                </c:pt>
                <c:pt idx="1">
                  <c:v>2015-2016</c:v>
                </c:pt>
                <c:pt idx="2">
                  <c:v>2016-2017</c:v>
                </c:pt>
                <c:pt idx="3">
                  <c:v>2017-2018</c:v>
                </c:pt>
                <c:pt idx="4">
                  <c:v>2018-2019</c:v>
                </c:pt>
              </c:strCache>
            </c:strRef>
          </c:cat>
          <c:val>
            <c:numRef>
              <c:f>'20R TOTAL EXP'!$F$42:$J$42</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6-78C4-42DD-8B7E-53747F93A24D}"/>
            </c:ext>
          </c:extLst>
        </c:ser>
        <c:dLbls>
          <c:showLegendKey val="0"/>
          <c:showVal val="0"/>
          <c:showCatName val="0"/>
          <c:showSerName val="0"/>
          <c:showPercent val="0"/>
          <c:showBubbleSize val="0"/>
        </c:dLbls>
        <c:marker val="1"/>
        <c:smooth val="0"/>
        <c:axId val="781531584"/>
        <c:axId val="781526488"/>
      </c:lineChart>
      <c:catAx>
        <c:axId val="781531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81526488"/>
        <c:crossesAt val="12000"/>
        <c:auto val="1"/>
        <c:lblAlgn val="ctr"/>
        <c:lblOffset val="100"/>
        <c:tickLblSkip val="1"/>
        <c:tickMarkSkip val="1"/>
        <c:noMultiLvlLbl val="0"/>
      </c:catAx>
      <c:valAx>
        <c:axId val="781526488"/>
        <c:scaling>
          <c:orientation val="minMax"/>
          <c:max val="34000"/>
          <c:min val="2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31584"/>
        <c:crosses val="autoZero"/>
        <c:crossBetween val="between"/>
      </c:valAx>
      <c:spPr>
        <a:solidFill>
          <a:srgbClr val="C0C0C0"/>
        </a:solidFill>
        <a:ln w="3175">
          <a:solidFill>
            <a:srgbClr val="808080"/>
          </a:solidFill>
          <a:prstDash val="solid"/>
        </a:ln>
      </c:spPr>
    </c:plotArea>
    <c:legend>
      <c:legendPos val="r"/>
      <c:layout>
        <c:manualLayout>
          <c:xMode val="edge"/>
          <c:yMode val="edge"/>
          <c:x val="0.79382478044145743"/>
          <c:y val="2.1582809629361616E-2"/>
          <c:w val="0.19619966147356194"/>
          <c:h val="0.450155743698113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290640394088607E-2"/>
          <c:y val="8.5000103759892295E-2"/>
          <c:w val="0.74261083743842504"/>
          <c:h val="0.82750101013306898"/>
        </c:manualLayout>
      </c:layout>
      <c:lineChart>
        <c:grouping val="standard"/>
        <c:varyColors val="0"/>
        <c:ser>
          <c:idx val="0"/>
          <c:order val="0"/>
          <c:tx>
            <c:strRef>
              <c:f>'20R TOTAL EXP'!$E$71</c:f>
              <c:strCache>
                <c:ptCount val="1"/>
                <c:pt idx="0">
                  <c:v>75th Percentile</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'20R TOTAL EXP'!$F$70:$J$70</c:f>
              <c:strCache>
                <c:ptCount val="5"/>
                <c:pt idx="0">
                  <c:v>2014-2015</c:v>
                </c:pt>
                <c:pt idx="1">
                  <c:v>2015-2016</c:v>
                </c:pt>
                <c:pt idx="2">
                  <c:v>2016-2017</c:v>
                </c:pt>
                <c:pt idx="3">
                  <c:v>2017-2018</c:v>
                </c:pt>
                <c:pt idx="4">
                  <c:v>2018-2019</c:v>
                </c:pt>
              </c:strCache>
            </c:strRef>
          </c:cat>
          <c:val>
            <c:numRef>
              <c:f>'20R TOTAL EXP'!$F$71:$J$71</c:f>
              <c:numCache>
                <c:formatCode>_("$"* #,##0_);_("$"* \(#,##0\);_("$"* "-"??_);_(@_)</c:formatCode>
                <c:ptCount val="5"/>
                <c:pt idx="0">
                  <c:v>26051.519777962974</c:v>
                </c:pt>
                <c:pt idx="1">
                  <c:v>25393.866382220549</c:v>
                </c:pt>
                <c:pt idx="2">
                  <c:v>25553.590238949051</c:v>
                </c:pt>
                <c:pt idx="3">
                  <c:v>25890.000273384801</c:v>
                </c:pt>
                <c:pt idx="4">
                  <c:v>27871.312934359397</c:v>
                </c:pt>
              </c:numCache>
            </c:numRef>
          </c:val>
          <c:smooth val="0"/>
          <c:extLst>
            <c:ext xmlns:c16="http://schemas.microsoft.com/office/drawing/2014/chart" uri="{C3380CC4-5D6E-409C-BE32-E72D297353CC}">
              <c16:uniqueId val="{00000000-BF6D-4764-945F-9007ACE3814F}"/>
            </c:ext>
          </c:extLst>
        </c:ser>
        <c:ser>
          <c:idx val="1"/>
          <c:order val="1"/>
          <c:tx>
            <c:strRef>
              <c:f>'20R TOTAL EXP'!$E$72</c:f>
              <c:strCache>
                <c:ptCount val="1"/>
                <c:pt idx="0">
                  <c:v>50th Percentile</c:v>
                </c:pt>
              </c:strCache>
            </c:strRef>
          </c:tx>
          <c:spPr>
            <a:ln w="25400">
              <a:solidFill>
                <a:srgbClr val="DD0806"/>
              </a:solidFill>
              <a:prstDash val="solid"/>
            </a:ln>
          </c:spPr>
          <c:marker>
            <c:symbol val="star"/>
            <c:size val="5"/>
            <c:spPr>
              <a:noFill/>
              <a:ln>
                <a:solidFill>
                  <a:srgbClr val="DD0806"/>
                </a:solidFill>
                <a:prstDash val="solid"/>
              </a:ln>
            </c:spPr>
          </c:marker>
          <c:cat>
            <c:strRef>
              <c:f>'20R TOTAL EXP'!$F$70:$J$70</c:f>
              <c:strCache>
                <c:ptCount val="5"/>
                <c:pt idx="0">
                  <c:v>2014-2015</c:v>
                </c:pt>
                <c:pt idx="1">
                  <c:v>2015-2016</c:v>
                </c:pt>
                <c:pt idx="2">
                  <c:v>2016-2017</c:v>
                </c:pt>
                <c:pt idx="3">
                  <c:v>2017-2018</c:v>
                </c:pt>
                <c:pt idx="4">
                  <c:v>2018-2019</c:v>
                </c:pt>
              </c:strCache>
            </c:strRef>
          </c:cat>
          <c:val>
            <c:numRef>
              <c:f>'20R TOTAL EXP'!$F$72:$J$72</c:f>
              <c:numCache>
                <c:formatCode>_("$"* #,##0_);_("$"* \(#,##0\);_("$"* "-"??_);_(@_)</c:formatCode>
                <c:ptCount val="5"/>
                <c:pt idx="0">
                  <c:v>21538.640648014349</c:v>
                </c:pt>
                <c:pt idx="1">
                  <c:v>21894.3816027879</c:v>
                </c:pt>
                <c:pt idx="2">
                  <c:v>22877.335558740451</c:v>
                </c:pt>
                <c:pt idx="3">
                  <c:v>23225.376503089901</c:v>
                </c:pt>
                <c:pt idx="4">
                  <c:v>24453.997365470299</c:v>
                </c:pt>
              </c:numCache>
            </c:numRef>
          </c:val>
          <c:smooth val="0"/>
          <c:extLst>
            <c:ext xmlns:c16="http://schemas.microsoft.com/office/drawing/2014/chart" uri="{C3380CC4-5D6E-409C-BE32-E72D297353CC}">
              <c16:uniqueId val="{00000001-BF6D-4764-945F-9007ACE3814F}"/>
            </c:ext>
          </c:extLst>
        </c:ser>
        <c:ser>
          <c:idx val="2"/>
          <c:order val="2"/>
          <c:tx>
            <c:strRef>
              <c:f>'20R TOTAL EXP'!$E$73</c:f>
              <c:strCache>
                <c:ptCount val="1"/>
                <c:pt idx="0">
                  <c:v>25th Percentile</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'20R TOTAL EXP'!$F$70:$J$70</c:f>
              <c:strCache>
                <c:ptCount val="5"/>
                <c:pt idx="0">
                  <c:v>2014-2015</c:v>
                </c:pt>
                <c:pt idx="1">
                  <c:v>2015-2016</c:v>
                </c:pt>
                <c:pt idx="2">
                  <c:v>2016-2017</c:v>
                </c:pt>
                <c:pt idx="3">
                  <c:v>2017-2018</c:v>
                </c:pt>
                <c:pt idx="4">
                  <c:v>2018-2019</c:v>
                </c:pt>
              </c:strCache>
            </c:strRef>
          </c:cat>
          <c:val>
            <c:numRef>
              <c:f>'20R TOTAL EXP'!$F$73:$J$73</c:f>
              <c:numCache>
                <c:formatCode>_("$"* #,##0_);_("$"* \(#,##0\);_("$"* "-"??_);_(@_)</c:formatCode>
                <c:ptCount val="5"/>
                <c:pt idx="0">
                  <c:v>17772.426488188499</c:v>
                </c:pt>
                <c:pt idx="1">
                  <c:v>17915.792252530951</c:v>
                </c:pt>
                <c:pt idx="2">
                  <c:v>18175.290967993828</c:v>
                </c:pt>
                <c:pt idx="3">
                  <c:v>19278.685323170052</c:v>
                </c:pt>
                <c:pt idx="4">
                  <c:v>20090.011991204399</c:v>
                </c:pt>
              </c:numCache>
            </c:numRef>
          </c:val>
          <c:smooth val="0"/>
          <c:extLst>
            <c:ext xmlns:c16="http://schemas.microsoft.com/office/drawing/2014/chart" uri="{C3380CC4-5D6E-409C-BE32-E72D297353CC}">
              <c16:uniqueId val="{00000002-BF6D-4764-945F-9007ACE3814F}"/>
            </c:ext>
          </c:extLst>
        </c:ser>
        <c:ser>
          <c:idx val="3"/>
          <c:order val="3"/>
          <c:tx>
            <c:strRef>
              <c:f>'20R TOTAL EXP'!$E$74</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'20R TOTAL EXP'!$F$70:$J$70</c:f>
              <c:strCache>
                <c:ptCount val="5"/>
                <c:pt idx="0">
                  <c:v>2014-2015</c:v>
                </c:pt>
                <c:pt idx="1">
                  <c:v>2015-2016</c:v>
                </c:pt>
                <c:pt idx="2">
                  <c:v>2016-2017</c:v>
                </c:pt>
                <c:pt idx="3">
                  <c:v>2017-2018</c:v>
                </c:pt>
                <c:pt idx="4">
                  <c:v>2018-2019</c:v>
                </c:pt>
              </c:strCache>
            </c:strRef>
          </c:cat>
          <c:val>
            <c:numRef>
              <c:f>'20R TOTAL EXP'!$F$74:$J$74</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3-BF6D-4764-945F-9007ACE3814F}"/>
            </c:ext>
          </c:extLst>
        </c:ser>
        <c:ser>
          <c:idx val="4"/>
          <c:order val="4"/>
          <c:tx>
            <c:strRef>
              <c:f>'20R TOTAL EXP'!$E$75</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'20R TOTAL EXP'!$F$70:$J$70</c:f>
              <c:strCache>
                <c:ptCount val="5"/>
                <c:pt idx="0">
                  <c:v>2014-2015</c:v>
                </c:pt>
                <c:pt idx="1">
                  <c:v>2015-2016</c:v>
                </c:pt>
                <c:pt idx="2">
                  <c:v>2016-2017</c:v>
                </c:pt>
                <c:pt idx="3">
                  <c:v>2017-2018</c:v>
                </c:pt>
                <c:pt idx="4">
                  <c:v>2018-2019</c:v>
                </c:pt>
              </c:strCache>
            </c:strRef>
          </c:cat>
          <c:val>
            <c:numRef>
              <c:f>'20R TOTAL EXP'!$F$75:$J$75</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4-BF6D-4764-945F-9007ACE3814F}"/>
            </c:ext>
          </c:extLst>
        </c:ser>
        <c:dLbls>
          <c:showLegendKey val="0"/>
          <c:showVal val="0"/>
          <c:showCatName val="0"/>
          <c:showSerName val="0"/>
          <c:showPercent val="0"/>
          <c:showBubbleSize val="0"/>
        </c:dLbls>
        <c:marker val="1"/>
        <c:smooth val="0"/>
        <c:axId val="781524136"/>
        <c:axId val="781523744"/>
      </c:lineChart>
      <c:catAx>
        <c:axId val="781524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81523744"/>
        <c:crosses val="autoZero"/>
        <c:auto val="1"/>
        <c:lblAlgn val="ctr"/>
        <c:lblOffset val="100"/>
        <c:tickLblSkip val="1"/>
        <c:tickMarkSkip val="1"/>
        <c:noMultiLvlLbl val="0"/>
      </c:catAx>
      <c:valAx>
        <c:axId val="781523744"/>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24136"/>
        <c:crosses val="autoZero"/>
        <c:crossBetween val="between"/>
      </c:valAx>
      <c:spPr>
        <a:solidFill>
          <a:srgbClr val="C0C0C0"/>
        </a:solidFill>
        <a:ln w="12700">
          <a:solidFill>
            <a:srgbClr val="808080"/>
          </a:solidFill>
          <a:prstDash val="solid"/>
        </a:ln>
      </c:spPr>
    </c:plotArea>
    <c:legend>
      <c:legendPos val="r"/>
      <c:layout>
        <c:manualLayout>
          <c:xMode val="edge"/>
          <c:yMode val="edge"/>
          <c:x val="0.7969647775822154"/>
          <c:y val="2.5906775077075186E-2"/>
          <c:w val="0.19307420504521527"/>
          <c:h val="0.3461145150297244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38317550344699"/>
          <c:y val="5.52763819095477E-2"/>
          <c:w val="0.72705061812140104"/>
          <c:h val="0.85929648241206003"/>
        </c:manualLayout>
      </c:layout>
      <c:lineChart>
        <c:grouping val="standard"/>
        <c:varyColors val="0"/>
        <c:ser>
          <c:idx val="0"/>
          <c:order val="0"/>
          <c:tx>
            <c:strRef>
              <c:f>'20F TOTAL EXP'!$E$71</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EXP'!$F$71:$J$71</c:f>
              <c:numCache>
                <c:formatCode>_("$"* #,##0_);_("$"* \(#,##0\);_("$"* "-"??_);_(@_)</c:formatCode>
                <c:ptCount val="5"/>
                <c:pt idx="0">
                  <c:v>26730.663480835552</c:v>
                </c:pt>
                <c:pt idx="1">
                  <c:v>27925.581742310598</c:v>
                </c:pt>
                <c:pt idx="2">
                  <c:v>28434.0713082457</c:v>
                </c:pt>
                <c:pt idx="3">
                  <c:v>28872.581485513801</c:v>
                </c:pt>
                <c:pt idx="4">
                  <c:v>28929.772258481149</c:v>
                </c:pt>
              </c:numCache>
            </c:numRef>
          </c:val>
          <c:smooth val="0"/>
          <c:extLst>
            <c:ext xmlns:c16="http://schemas.microsoft.com/office/drawing/2014/chart" uri="{C3380CC4-5D6E-409C-BE32-E72D297353CC}">
              <c16:uniqueId val="{00000000-F134-46A8-B28E-0091A1E376B5}"/>
            </c:ext>
          </c:extLst>
        </c:ser>
        <c:ser>
          <c:idx val="1"/>
          <c:order val="1"/>
          <c:tx>
            <c:strRef>
              <c:f>'20F TOTAL EXP'!$E$72</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EXP'!$F$72:$J$72</c:f>
              <c:numCache>
                <c:formatCode>_("$"* #,##0_);_("$"* \(#,##0\);_("$"* "-"??_);_(@_)</c:formatCode>
                <c:ptCount val="5"/>
                <c:pt idx="0">
                  <c:v>21157.900749732202</c:v>
                </c:pt>
                <c:pt idx="1">
                  <c:v>22254.7227369922</c:v>
                </c:pt>
                <c:pt idx="2">
                  <c:v>22756.643874643902</c:v>
                </c:pt>
                <c:pt idx="3">
                  <c:v>23696.519654841799</c:v>
                </c:pt>
                <c:pt idx="4">
                  <c:v>24763.1071887035</c:v>
                </c:pt>
              </c:numCache>
            </c:numRef>
          </c:val>
          <c:smooth val="0"/>
          <c:extLst>
            <c:ext xmlns:c16="http://schemas.microsoft.com/office/drawing/2014/chart" uri="{C3380CC4-5D6E-409C-BE32-E72D297353CC}">
              <c16:uniqueId val="{00000001-F134-46A8-B28E-0091A1E376B5}"/>
            </c:ext>
          </c:extLst>
        </c:ser>
        <c:ser>
          <c:idx val="2"/>
          <c:order val="2"/>
          <c:tx>
            <c:strRef>
              <c:f>'20F TOTAL EXP'!$E$73</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EXP'!$F$73:$J$73</c:f>
              <c:numCache>
                <c:formatCode>_("$"* #,##0_);_("$"* \(#,##0\);_("$"* "-"??_);_(@_)</c:formatCode>
                <c:ptCount val="5"/>
                <c:pt idx="0">
                  <c:v>19617.506309148299</c:v>
                </c:pt>
                <c:pt idx="1">
                  <c:v>18868.377502383199</c:v>
                </c:pt>
                <c:pt idx="2">
                  <c:v>19988.875310481901</c:v>
                </c:pt>
                <c:pt idx="3">
                  <c:v>20624.047865459201</c:v>
                </c:pt>
                <c:pt idx="4">
                  <c:v>20767.5364025696</c:v>
                </c:pt>
              </c:numCache>
            </c:numRef>
          </c:val>
          <c:smooth val="0"/>
          <c:extLst>
            <c:ext xmlns:c16="http://schemas.microsoft.com/office/drawing/2014/chart" uri="{C3380CC4-5D6E-409C-BE32-E72D297353CC}">
              <c16:uniqueId val="{00000002-F134-46A8-B28E-0091A1E376B5}"/>
            </c:ext>
          </c:extLst>
        </c:ser>
        <c:ser>
          <c:idx val="3"/>
          <c:order val="3"/>
          <c:tx>
            <c:strRef>
              <c:f>'20F TOTAL EXP'!$E$74</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EXP'!$F$74:$J$74</c:f>
              <c:numCache>
                <c:formatCode>_("$"* #,##0_);_("$"* \(#,##0\);_("$"* "-"??_);_(@_)</c:formatCode>
                <c:ptCount val="5"/>
                <c:pt idx="0">
                  <c:v>17189.866967305501</c:v>
                </c:pt>
                <c:pt idx="1">
                  <c:v>17835.709508881901</c:v>
                </c:pt>
                <c:pt idx="2">
                  <c:v>17381.537815126099</c:v>
                </c:pt>
                <c:pt idx="3">
                  <c:v>18661.609756097601</c:v>
                </c:pt>
                <c:pt idx="4">
                  <c:v>20983.3771367521</c:v>
                </c:pt>
              </c:numCache>
            </c:numRef>
          </c:val>
          <c:smooth val="0"/>
          <c:extLst>
            <c:ext xmlns:c16="http://schemas.microsoft.com/office/drawing/2014/chart" uri="{C3380CC4-5D6E-409C-BE32-E72D297353CC}">
              <c16:uniqueId val="{00000003-F134-46A8-B28E-0091A1E376B5}"/>
            </c:ext>
          </c:extLst>
        </c:ser>
        <c:ser>
          <c:idx val="4"/>
          <c:order val="4"/>
          <c:tx>
            <c:strRef>
              <c:f>'20F TOTAL EXP'!$E$75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EXP'!$F$75:$J$75</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4-F134-46A8-B28E-0091A1E376B5}"/>
            </c:ext>
          </c:extLst>
        </c:ser>
        <c:ser>
          <c:idx val="5"/>
          <c:order val="5"/>
          <c:tx>
            <c:strRef>
              <c:f>'20F TOTAL EXP'!$E$76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'20F TOTAL EXP'!$F$70:$J$70</c:f>
              <c:strCache>
                <c:ptCount val="5"/>
                <c:pt idx="0">
                  <c:v>2014-2015</c:v>
                </c:pt>
                <c:pt idx="1">
                  <c:v>2015-2016</c:v>
                </c:pt>
                <c:pt idx="2">
                  <c:v>2016-2017</c:v>
                </c:pt>
                <c:pt idx="3">
                  <c:v>2017-2018</c:v>
                </c:pt>
                <c:pt idx="4">
                  <c:v>2018-2019</c:v>
                </c:pt>
              </c:strCache>
            </c:strRef>
          </c:cat>
          <c:val>
            <c:numRef>
              <c:f>'20F TOTAL EXP'!$F$76:$J$76</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5-F134-46A8-B28E-0091A1E376B5}"/>
            </c:ext>
          </c:extLst>
        </c:ser>
        <c:dLbls>
          <c:showLegendKey val="0"/>
          <c:showVal val="0"/>
          <c:showCatName val="0"/>
          <c:showSerName val="0"/>
          <c:showPercent val="0"/>
          <c:showBubbleSize val="0"/>
        </c:dLbls>
        <c:marker val="1"/>
        <c:smooth val="0"/>
        <c:axId val="781535504"/>
        <c:axId val="781527272"/>
      </c:lineChart>
      <c:catAx>
        <c:axId val="781535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27272"/>
        <c:crosses val="autoZero"/>
        <c:auto val="1"/>
        <c:lblAlgn val="ctr"/>
        <c:lblOffset val="100"/>
        <c:tickLblSkip val="1"/>
        <c:tickMarkSkip val="1"/>
        <c:noMultiLvlLbl val="0"/>
      </c:catAx>
      <c:valAx>
        <c:axId val="781527272"/>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35504"/>
        <c:crosses val="autoZero"/>
        <c:crossBetween val="between"/>
      </c:valAx>
      <c:spPr>
        <a:solidFill>
          <a:srgbClr val="C0C0C0"/>
        </a:solidFill>
        <a:ln w="12700">
          <a:solidFill>
            <a:srgbClr val="808080"/>
          </a:solidFill>
          <a:prstDash val="solid"/>
        </a:ln>
      </c:spPr>
    </c:plotArea>
    <c:legend>
      <c:legendPos val="r"/>
      <c:layout>
        <c:manualLayout>
          <c:xMode val="edge"/>
          <c:yMode val="edge"/>
          <c:x val="0.78773639335411905"/>
          <c:y val="2.7466999341092046E-2"/>
          <c:w val="0.2028303288277073"/>
          <c:h val="0.3774169168720424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47918474978"/>
          <c:y val="5.7214069336105899E-2"/>
          <c:w val="0.72358765763425803"/>
          <c:h val="0.85821104004158899"/>
        </c:manualLayout>
      </c:layout>
      <c:lineChart>
        <c:grouping val="standard"/>
        <c:varyColors val="0"/>
        <c:ser>
          <c:idx val="0"/>
          <c:order val="0"/>
          <c:tx>
            <c:strRef>
              <c:f>'20F TOTAL EXP'!$E$36</c:f>
              <c:strCache>
                <c:ptCount val="1"/>
                <c:pt idx="0">
                  <c:v>Quartile 1 (top)</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EXP'!$F$36:$J$36</c:f>
              <c:numCache>
                <c:formatCode>_("$"* #,##0_);_("$"* \(#,##0\);_("$"* "-"??_);_(@_)</c:formatCode>
                <c:ptCount val="5"/>
                <c:pt idx="0">
                  <c:v>38152.453089244897</c:v>
                </c:pt>
                <c:pt idx="1">
                  <c:v>38310.870716510901</c:v>
                </c:pt>
                <c:pt idx="2">
                  <c:v>39961.440317550303</c:v>
                </c:pt>
                <c:pt idx="3">
                  <c:v>41125.921896792199</c:v>
                </c:pt>
                <c:pt idx="4">
                  <c:v>42278.693027210902</c:v>
                </c:pt>
              </c:numCache>
            </c:numRef>
          </c:val>
          <c:smooth val="0"/>
          <c:extLst>
            <c:ext xmlns:c16="http://schemas.microsoft.com/office/drawing/2014/chart" uri="{C3380CC4-5D6E-409C-BE32-E72D297353CC}">
              <c16:uniqueId val="{00000000-BE80-4ACB-AAA2-0153A1F04009}"/>
            </c:ext>
          </c:extLst>
        </c:ser>
        <c:ser>
          <c:idx val="1"/>
          <c:order val="1"/>
          <c:tx>
            <c:strRef>
              <c:f>'20F TOTAL EXP'!$E$37</c:f>
              <c:strCache>
                <c:ptCount val="1"/>
                <c:pt idx="0">
                  <c:v>Quartile 2</c:v>
                </c:pt>
              </c:strCache>
            </c:strRef>
          </c:tx>
          <c:spPr>
            <a:ln w="25400">
              <a:solidFill>
                <a:srgbClr val="DD0806"/>
              </a:solidFill>
              <a:prstDash val="solid"/>
            </a:ln>
          </c:spPr>
          <c:marker>
            <c:symbol val="star"/>
            <c:size val="5"/>
            <c:spPr>
              <a:noFill/>
              <a:ln>
                <a:solidFill>
                  <a:srgbClr val="DD0806"/>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EXP'!$F$37:$J$37</c:f>
              <c:numCache>
                <c:formatCode>_("$"* #,##0_);_("$"* \(#,##0\);_("$"* "-"??_);_(@_)</c:formatCode>
                <c:ptCount val="5"/>
                <c:pt idx="0">
                  <c:v>26030.798857868002</c:v>
                </c:pt>
                <c:pt idx="1">
                  <c:v>26850.124861878499</c:v>
                </c:pt>
                <c:pt idx="2">
                  <c:v>27265.2634443022</c:v>
                </c:pt>
                <c:pt idx="3">
                  <c:v>27943.1737257717</c:v>
                </c:pt>
                <c:pt idx="4">
                  <c:v>28721.8133647336</c:v>
                </c:pt>
              </c:numCache>
            </c:numRef>
          </c:val>
          <c:smooth val="0"/>
          <c:extLst>
            <c:ext xmlns:c16="http://schemas.microsoft.com/office/drawing/2014/chart" uri="{C3380CC4-5D6E-409C-BE32-E72D297353CC}">
              <c16:uniqueId val="{00000001-BE80-4ACB-AAA2-0153A1F04009}"/>
            </c:ext>
          </c:extLst>
        </c:ser>
        <c:ser>
          <c:idx val="2"/>
          <c:order val="2"/>
          <c:tx>
            <c:strRef>
              <c:f>'20F TOTAL EXP'!$E$38</c:f>
              <c:strCache>
                <c:ptCount val="1"/>
                <c:pt idx="0">
                  <c:v>Quartile 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EXP'!$F$38:$J$38</c:f>
              <c:numCache>
                <c:formatCode>_("$"* #,##0_);_("$"* \(#,##0\);_("$"* "-"??_);_(@_)</c:formatCode>
                <c:ptCount val="5"/>
                <c:pt idx="0">
                  <c:v>22054.179770317998</c:v>
                </c:pt>
                <c:pt idx="1">
                  <c:v>22767.562470532801</c:v>
                </c:pt>
                <c:pt idx="2">
                  <c:v>23241.043921568598</c:v>
                </c:pt>
                <c:pt idx="3">
                  <c:v>23408.6004514673</c:v>
                </c:pt>
                <c:pt idx="4">
                  <c:v>24453.972222222201</c:v>
                </c:pt>
              </c:numCache>
            </c:numRef>
          </c:val>
          <c:smooth val="0"/>
          <c:extLst>
            <c:ext xmlns:c16="http://schemas.microsoft.com/office/drawing/2014/chart" uri="{C3380CC4-5D6E-409C-BE32-E72D297353CC}">
              <c16:uniqueId val="{00000002-BE80-4ACB-AAA2-0153A1F04009}"/>
            </c:ext>
          </c:extLst>
        </c:ser>
        <c:ser>
          <c:idx val="3"/>
          <c:order val="3"/>
          <c:tx>
            <c:strRef>
              <c:f>'20F TOTAL EXP'!$E$39</c:f>
              <c:strCache>
                <c:ptCount val="1"/>
                <c:pt idx="0">
                  <c:v>Quartile 4 (bottom)</c:v>
                </c:pt>
              </c:strCache>
            </c:strRef>
          </c:tx>
          <c:spPr>
            <a:ln w="25400">
              <a:solidFill>
                <a:srgbClr val="006411"/>
              </a:solidFill>
              <a:prstDash val="solid"/>
            </a:ln>
          </c:spPr>
          <c:marker>
            <c:symbol val="x"/>
            <c:size val="5"/>
            <c:spPr>
              <a:noFill/>
              <a:ln>
                <a:solidFill>
                  <a:srgbClr val="006411"/>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EXP'!$F$39:$J$39</c:f>
              <c:numCache>
                <c:formatCode>_("$"* #,##0_);_("$"* \(#,##0\);_("$"* "-"??_);_(@_)</c:formatCode>
                <c:ptCount val="5"/>
                <c:pt idx="0">
                  <c:v>18075.702219095299</c:v>
                </c:pt>
                <c:pt idx="1">
                  <c:v>18349.279092156499</c:v>
                </c:pt>
                <c:pt idx="2">
                  <c:v>18788.870694973499</c:v>
                </c:pt>
                <c:pt idx="3">
                  <c:v>19245.0278231017</c:v>
                </c:pt>
                <c:pt idx="4">
                  <c:v>19736.20041908565</c:v>
                </c:pt>
              </c:numCache>
            </c:numRef>
          </c:val>
          <c:smooth val="0"/>
          <c:extLst>
            <c:ext xmlns:c16="http://schemas.microsoft.com/office/drawing/2014/chart" uri="{C3380CC4-5D6E-409C-BE32-E72D297353CC}">
              <c16:uniqueId val="{00000003-BE80-4ACB-AAA2-0153A1F04009}"/>
            </c:ext>
          </c:extLst>
        </c:ser>
        <c:ser>
          <c:idx val="4"/>
          <c:order val="4"/>
          <c:tx>
            <c:strRef>
              <c:f>'20F TOTAL EXP'!$E$40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EXP'!$F$40:$J$40</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4-BE80-4ACB-AAA2-0153A1F04009}"/>
            </c:ext>
          </c:extLst>
        </c:ser>
        <c:ser>
          <c:idx val="5"/>
          <c:order val="5"/>
          <c:tx>
            <c:strRef>
              <c:f>'20F TOTAL EXP'!$E$41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'20F TOTAL EXP'!$F$35:$J$35</c:f>
              <c:strCache>
                <c:ptCount val="5"/>
                <c:pt idx="0">
                  <c:v>2014-2015</c:v>
                </c:pt>
                <c:pt idx="1">
                  <c:v>2015-2016</c:v>
                </c:pt>
                <c:pt idx="2">
                  <c:v>2016-2017</c:v>
                </c:pt>
                <c:pt idx="3">
                  <c:v>2017-2018</c:v>
                </c:pt>
                <c:pt idx="4">
                  <c:v>2018-2019</c:v>
                </c:pt>
              </c:strCache>
            </c:strRef>
          </c:cat>
          <c:val>
            <c:numRef>
              <c:f>'20F TOTAL EXP'!$F$41:$J$41</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5-BE80-4ACB-AAA2-0153A1F04009}"/>
            </c:ext>
          </c:extLst>
        </c:ser>
        <c:dLbls>
          <c:showLegendKey val="0"/>
          <c:showVal val="0"/>
          <c:showCatName val="0"/>
          <c:showSerName val="0"/>
          <c:showPercent val="0"/>
          <c:showBubbleSize val="0"/>
        </c:dLbls>
        <c:marker val="1"/>
        <c:smooth val="0"/>
        <c:axId val="781530016"/>
        <c:axId val="781526096"/>
      </c:lineChart>
      <c:catAx>
        <c:axId val="781530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26096"/>
        <c:crosses val="autoZero"/>
        <c:auto val="1"/>
        <c:lblAlgn val="ctr"/>
        <c:lblOffset val="100"/>
        <c:tickLblSkip val="1"/>
        <c:tickMarkSkip val="1"/>
        <c:noMultiLvlLbl val="0"/>
      </c:catAx>
      <c:valAx>
        <c:axId val="781526096"/>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30016"/>
        <c:crosses val="autoZero"/>
        <c:crossBetween val="between"/>
      </c:valAx>
      <c:spPr>
        <a:solidFill>
          <a:srgbClr val="C0C0C0"/>
        </a:solidFill>
        <a:ln w="12700">
          <a:solidFill>
            <a:srgbClr val="808080"/>
          </a:solidFill>
          <a:prstDash val="solid"/>
        </a:ln>
      </c:spPr>
    </c:plotArea>
    <c:legend>
      <c:legendPos val="r"/>
      <c:layout>
        <c:manualLayout>
          <c:xMode val="edge"/>
          <c:yMode val="edge"/>
          <c:x val="0.79101663977271708"/>
          <c:y val="3.0181123583694042E-2"/>
          <c:w val="0.19527189015309754"/>
          <c:h val="0.39034253168244293"/>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3161852263629101"/>
          <c:h val="0.81955087805176496"/>
        </c:manualLayout>
      </c:layout>
      <c:lineChart>
        <c:grouping val="standard"/>
        <c:varyColors val="0"/>
        <c:ser>
          <c:idx val="0"/>
          <c:order val="0"/>
          <c:tx>
            <c:strRef>
              <c:f>'20S TOTAL EXP'!$E$36</c:f>
              <c:strCache>
                <c:ptCount val="1"/>
                <c:pt idx="0">
                  <c:v>&gt;3,000 (112)</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EXP'!$F$36:$J$36</c:f>
              <c:numCache>
                <c:formatCode>_("$"* #,##0_);_("$"* \(#,##0\);_("$"* "-"??_);_(@_)</c:formatCode>
                <c:ptCount val="5"/>
                <c:pt idx="0">
                  <c:v>22969.504444074249</c:v>
                </c:pt>
                <c:pt idx="1">
                  <c:v>23856.644804095449</c:v>
                </c:pt>
                <c:pt idx="2">
                  <c:v>24410.671403664601</c:v>
                </c:pt>
                <c:pt idx="3">
                  <c:v>24923.464197757647</c:v>
                </c:pt>
                <c:pt idx="4">
                  <c:v>25300.154654990802</c:v>
                </c:pt>
              </c:numCache>
            </c:numRef>
          </c:val>
          <c:smooth val="0"/>
          <c:extLst>
            <c:ext xmlns:c16="http://schemas.microsoft.com/office/drawing/2014/chart" uri="{C3380CC4-5D6E-409C-BE32-E72D297353CC}">
              <c16:uniqueId val="{00000000-AA18-41DD-B6E2-0E23BC1ABD71}"/>
            </c:ext>
          </c:extLst>
        </c:ser>
        <c:ser>
          <c:idx val="1"/>
          <c:order val="1"/>
          <c:tx>
            <c:strRef>
              <c:f>'20S TOTAL EXP'!$E$37</c:f>
              <c:strCache>
                <c:ptCount val="1"/>
                <c:pt idx="0">
                  <c:v>2,000-3,000 (138)</c:v>
                </c:pt>
              </c:strCache>
            </c:strRef>
          </c:tx>
          <c:spPr>
            <a:ln w="25400">
              <a:solidFill>
                <a:srgbClr val="DD0806"/>
              </a:solidFill>
              <a:prstDash val="solid"/>
            </a:ln>
          </c:spPr>
          <c:marker>
            <c:symbol val="star"/>
            <c:size val="5"/>
            <c:spPr>
              <a:noFill/>
              <a:ln>
                <a:solidFill>
                  <a:srgbClr val="DD0806"/>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EXP'!$F$37:$J$37</c:f>
              <c:numCache>
                <c:formatCode>_("$"* #,##0_);_("$"* \(#,##0\);_("$"* "-"??_);_(@_)</c:formatCode>
                <c:ptCount val="5"/>
                <c:pt idx="0">
                  <c:v>26344.745417647551</c:v>
                </c:pt>
                <c:pt idx="1">
                  <c:v>27176.461925923599</c:v>
                </c:pt>
                <c:pt idx="2">
                  <c:v>27721.2534906578</c:v>
                </c:pt>
                <c:pt idx="3">
                  <c:v>28152.647868611501</c:v>
                </c:pt>
                <c:pt idx="4">
                  <c:v>28368.073813393697</c:v>
                </c:pt>
              </c:numCache>
            </c:numRef>
          </c:val>
          <c:smooth val="0"/>
          <c:extLst>
            <c:ext xmlns:c16="http://schemas.microsoft.com/office/drawing/2014/chart" uri="{C3380CC4-5D6E-409C-BE32-E72D297353CC}">
              <c16:uniqueId val="{00000001-AA18-41DD-B6E2-0E23BC1ABD71}"/>
            </c:ext>
          </c:extLst>
        </c:ser>
        <c:ser>
          <c:idx val="2"/>
          <c:order val="2"/>
          <c:tx>
            <c:strRef>
              <c:f>'20S TOTAL EXP'!$E$38</c:f>
              <c:strCache>
                <c:ptCount val="1"/>
                <c:pt idx="0">
                  <c:v>1,000-2,000 (273)</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EXP'!$F$38:$J$38</c:f>
              <c:numCache>
                <c:formatCode>_("$"* #,##0_);_("$"* \(#,##0\);_("$"* "-"??_);_(@_)</c:formatCode>
                <c:ptCount val="5"/>
                <c:pt idx="0">
                  <c:v>24001.526181353802</c:v>
                </c:pt>
                <c:pt idx="1">
                  <c:v>24584.353535353501</c:v>
                </c:pt>
                <c:pt idx="2">
                  <c:v>25033.2702439024</c:v>
                </c:pt>
                <c:pt idx="3">
                  <c:v>25402.681246255201</c:v>
                </c:pt>
                <c:pt idx="4">
                  <c:v>26408.5559475806</c:v>
                </c:pt>
              </c:numCache>
            </c:numRef>
          </c:val>
          <c:smooth val="0"/>
          <c:extLst>
            <c:ext xmlns:c16="http://schemas.microsoft.com/office/drawing/2014/chart" uri="{C3380CC4-5D6E-409C-BE32-E72D297353CC}">
              <c16:uniqueId val="{00000002-AA18-41DD-B6E2-0E23BC1ABD71}"/>
            </c:ext>
          </c:extLst>
        </c:ser>
        <c:ser>
          <c:idx val="3"/>
          <c:order val="3"/>
          <c:tx>
            <c:strRef>
              <c:f>'20S TOTAL EXP'!$E$39</c:f>
              <c:strCache>
                <c:ptCount val="1"/>
                <c:pt idx="0">
                  <c:v>&lt;1,000 (167)</c:v>
                </c:pt>
              </c:strCache>
            </c:strRef>
          </c:tx>
          <c:spPr>
            <a:ln w="25400">
              <a:solidFill>
                <a:srgbClr val="006411"/>
              </a:solidFill>
              <a:prstDash val="solid"/>
            </a:ln>
          </c:spPr>
          <c:marker>
            <c:symbol val="x"/>
            <c:size val="5"/>
            <c:spPr>
              <a:noFill/>
              <a:ln>
                <a:solidFill>
                  <a:srgbClr val="006411"/>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EXP'!$F$39:$J$39</c:f>
              <c:numCache>
                <c:formatCode>_("$"* #,##0_);_("$"* \(#,##0\);_("$"* "-"??_);_(@_)</c:formatCode>
                <c:ptCount val="5"/>
                <c:pt idx="0">
                  <c:v>25534.863945578199</c:v>
                </c:pt>
                <c:pt idx="1">
                  <c:v>25792.103703703699</c:v>
                </c:pt>
                <c:pt idx="2">
                  <c:v>25616.366003062802</c:v>
                </c:pt>
                <c:pt idx="3">
                  <c:v>26653.193548387098</c:v>
                </c:pt>
                <c:pt idx="4">
                  <c:v>28213.562277580098</c:v>
                </c:pt>
              </c:numCache>
            </c:numRef>
          </c:val>
          <c:smooth val="0"/>
          <c:extLst>
            <c:ext xmlns:c16="http://schemas.microsoft.com/office/drawing/2014/chart" uri="{C3380CC4-5D6E-409C-BE32-E72D297353CC}">
              <c16:uniqueId val="{00000003-AA18-41DD-B6E2-0E23BC1ABD71}"/>
            </c:ext>
          </c:extLst>
        </c:ser>
        <c:ser>
          <c:idx val="4"/>
          <c:order val="4"/>
          <c:tx>
            <c:strRef>
              <c:f>'20S TOTAL EXP'!$E$40</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EXP'!$F$40:$J$40</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4-AA18-41DD-B6E2-0E23BC1ABD71}"/>
            </c:ext>
          </c:extLst>
        </c:ser>
        <c:ser>
          <c:idx val="5"/>
          <c:order val="5"/>
          <c:tx>
            <c:strRef>
              <c:f>'20S TOTAL EXP'!$E$41</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'20S TOTAL EXP'!$F$35:$J$35</c:f>
              <c:strCache>
                <c:ptCount val="5"/>
                <c:pt idx="0">
                  <c:v>2014-2015</c:v>
                </c:pt>
                <c:pt idx="1">
                  <c:v>2015-2016</c:v>
                </c:pt>
                <c:pt idx="2">
                  <c:v>2016-2017</c:v>
                </c:pt>
                <c:pt idx="3">
                  <c:v>2017-2018</c:v>
                </c:pt>
                <c:pt idx="4">
                  <c:v>2018-2019</c:v>
                </c:pt>
              </c:strCache>
            </c:strRef>
          </c:cat>
          <c:val>
            <c:numRef>
              <c:f>'20S TOTAL EXP'!$F$41:$J$41</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5-AA18-41DD-B6E2-0E23BC1ABD71}"/>
            </c:ext>
          </c:extLst>
        </c:ser>
        <c:dLbls>
          <c:showLegendKey val="0"/>
          <c:showVal val="0"/>
          <c:showCatName val="0"/>
          <c:showSerName val="0"/>
          <c:showPercent val="0"/>
          <c:showBubbleSize val="0"/>
        </c:dLbls>
        <c:marker val="1"/>
        <c:smooth val="0"/>
        <c:axId val="781527664"/>
        <c:axId val="781533152"/>
      </c:lineChart>
      <c:catAx>
        <c:axId val="78152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33152"/>
        <c:crosses val="autoZero"/>
        <c:auto val="1"/>
        <c:lblAlgn val="ctr"/>
        <c:lblOffset val="100"/>
        <c:tickLblSkip val="1"/>
        <c:tickMarkSkip val="1"/>
        <c:noMultiLvlLbl val="0"/>
      </c:catAx>
      <c:valAx>
        <c:axId val="781533152"/>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27664"/>
        <c:crosses val="autoZero"/>
        <c:crossBetween val="between"/>
      </c:valAx>
      <c:spPr>
        <a:solidFill>
          <a:srgbClr val="C0C0C0"/>
        </a:solidFill>
        <a:ln w="12700">
          <a:solidFill>
            <a:srgbClr val="808080"/>
          </a:solidFill>
          <a:prstDash val="solid"/>
        </a:ln>
      </c:spPr>
    </c:plotArea>
    <c:legend>
      <c:legendPos val="r"/>
      <c:layout>
        <c:manualLayout>
          <c:xMode val="edge"/>
          <c:yMode val="edge"/>
          <c:x val="0.79575526681940045"/>
          <c:y val="2.923389255195806E-2"/>
          <c:w val="0.19339636004502322"/>
          <c:h val="0.39415351682122768"/>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1974130636901"/>
          <c:y val="5.5415685285743303E-2"/>
          <c:w val="0.73161852263629101"/>
          <c:h val="0.86649980628616796"/>
        </c:manualLayout>
      </c:layout>
      <c:lineChart>
        <c:grouping val="standard"/>
        <c:varyColors val="0"/>
        <c:ser>
          <c:idx val="0"/>
          <c:order val="0"/>
          <c:tx>
            <c:strRef>
              <c:f>'20S TOTAL EXP'!$E$71</c:f>
              <c:strCache>
                <c:ptCount val="1"/>
                <c:pt idx="0">
                  <c:v>&gt;3,000 (8)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EXP'!$F$71:$J$71</c:f>
              <c:numCache>
                <c:formatCode>_("$"* #,##0_);_("$"* \(#,##0\);_("$"* "-"??_);_(@_)</c:formatCode>
                <c:ptCount val="5"/>
                <c:pt idx="0">
                  <c:v>18214.81754238515</c:v>
                </c:pt>
                <c:pt idx="1">
                  <c:v>19078.292623467998</c:v>
                </c:pt>
                <c:pt idx="2">
                  <c:v>18900.338849769199</c:v>
                </c:pt>
                <c:pt idx="3">
                  <c:v>19352.238510004001</c:v>
                </c:pt>
                <c:pt idx="4">
                  <c:v>19712.618801395449</c:v>
                </c:pt>
              </c:numCache>
            </c:numRef>
          </c:val>
          <c:smooth val="0"/>
          <c:extLst>
            <c:ext xmlns:c16="http://schemas.microsoft.com/office/drawing/2014/chart" uri="{C3380CC4-5D6E-409C-BE32-E72D297353CC}">
              <c16:uniqueId val="{00000000-2276-4C0E-BADA-5FD2E86E3135}"/>
            </c:ext>
          </c:extLst>
        </c:ser>
        <c:ser>
          <c:idx val="1"/>
          <c:order val="1"/>
          <c:tx>
            <c:strRef>
              <c:f>'20S TOTAL EXP'!$E$72</c:f>
              <c:strCache>
                <c:ptCount val="1"/>
                <c:pt idx="0">
                  <c:v>2,000-3,000 (14)</c:v>
                </c:pt>
              </c:strCache>
            </c:strRef>
          </c:tx>
          <c:spPr>
            <a:ln w="25400">
              <a:solidFill>
                <a:srgbClr val="DD0806"/>
              </a:solidFill>
              <a:prstDash val="solid"/>
            </a:ln>
          </c:spPr>
          <c:marker>
            <c:symbol val="star"/>
            <c:size val="5"/>
            <c:spPr>
              <a:noFill/>
              <a:ln>
                <a:solidFill>
                  <a:srgbClr val="DD0806"/>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EXP'!$F$72:$J$72</c:f>
              <c:numCache>
                <c:formatCode>_("$"* #,##0_);_("$"* \(#,##0\);_("$"* "-"??_);_(@_)</c:formatCode>
                <c:ptCount val="5"/>
                <c:pt idx="0">
                  <c:v>22057.272519428901</c:v>
                </c:pt>
                <c:pt idx="1">
                  <c:v>23052.846539981751</c:v>
                </c:pt>
                <c:pt idx="2">
                  <c:v>23169.938096942999</c:v>
                </c:pt>
                <c:pt idx="3">
                  <c:v>24141.087010875101</c:v>
                </c:pt>
                <c:pt idx="4">
                  <c:v>24840.333055009301</c:v>
                </c:pt>
              </c:numCache>
            </c:numRef>
          </c:val>
          <c:smooth val="0"/>
          <c:extLst>
            <c:ext xmlns:c16="http://schemas.microsoft.com/office/drawing/2014/chart" uri="{C3380CC4-5D6E-409C-BE32-E72D297353CC}">
              <c16:uniqueId val="{00000001-2276-4C0E-BADA-5FD2E86E3135}"/>
            </c:ext>
          </c:extLst>
        </c:ser>
        <c:ser>
          <c:idx val="2"/>
          <c:order val="2"/>
          <c:tx>
            <c:strRef>
              <c:f>'20S TOTAL EXP'!$E$73</c:f>
              <c:strCache>
                <c:ptCount val="1"/>
                <c:pt idx="0">
                  <c:v>1,000-2,000 (28)</c:v>
                </c:pt>
              </c:strCache>
            </c:strRef>
          </c:tx>
          <c:spPr>
            <a:ln w="25400">
              <a:solidFill>
                <a:srgbClr val="4600A5"/>
              </a:solidFill>
              <a:prstDash val="solid"/>
            </a:ln>
          </c:spPr>
          <c:marker>
            <c:symbol val="triangle"/>
            <c:size val="5"/>
            <c:spPr>
              <a:solidFill>
                <a:srgbClr val="4600A5"/>
              </a:solidFill>
              <a:ln>
                <a:solidFill>
                  <a:srgbClr val="4600A5"/>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EXP'!$F$73:$J$73</c:f>
              <c:numCache>
                <c:formatCode>_("$"* #,##0_);_("$"* \(#,##0\);_("$"* "-"??_);_(@_)</c:formatCode>
                <c:ptCount val="5"/>
                <c:pt idx="0">
                  <c:v>20448.6358085305</c:v>
                </c:pt>
                <c:pt idx="1">
                  <c:v>21324.654196555952</c:v>
                </c:pt>
                <c:pt idx="2">
                  <c:v>22414.336030851751</c:v>
                </c:pt>
                <c:pt idx="3">
                  <c:v>23082.8858166545</c:v>
                </c:pt>
                <c:pt idx="4">
                  <c:v>24274.35963686305</c:v>
                </c:pt>
              </c:numCache>
            </c:numRef>
          </c:val>
          <c:smooth val="0"/>
          <c:extLst>
            <c:ext xmlns:c16="http://schemas.microsoft.com/office/drawing/2014/chart" uri="{C3380CC4-5D6E-409C-BE32-E72D297353CC}">
              <c16:uniqueId val="{00000002-2276-4C0E-BADA-5FD2E86E3135}"/>
            </c:ext>
          </c:extLst>
        </c:ser>
        <c:ser>
          <c:idx val="3"/>
          <c:order val="3"/>
          <c:tx>
            <c:strRef>
              <c:f>'20S TOTAL EXP'!$E$74</c:f>
              <c:strCache>
                <c:ptCount val="1"/>
                <c:pt idx="0">
                  <c:v>&lt;1,000 (28)</c:v>
                </c:pt>
              </c:strCache>
            </c:strRef>
          </c:tx>
          <c:spPr>
            <a:ln w="25400">
              <a:solidFill>
                <a:srgbClr val="006411"/>
              </a:solidFill>
              <a:prstDash val="solid"/>
            </a:ln>
          </c:spPr>
          <c:marker>
            <c:symbol val="x"/>
            <c:size val="5"/>
            <c:spPr>
              <a:noFill/>
              <a:ln>
                <a:solidFill>
                  <a:srgbClr val="006411"/>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EXP'!$F$74:$J$74</c:f>
              <c:numCache>
                <c:formatCode>_("$"* #,##0_);_("$"* \(#,##0\);_("$"* "-"??_);_(@_)</c:formatCode>
                <c:ptCount val="5"/>
                <c:pt idx="0">
                  <c:v>22638.295525138201</c:v>
                </c:pt>
                <c:pt idx="1">
                  <c:v>21364.791060733602</c:v>
                </c:pt>
                <c:pt idx="2">
                  <c:v>22859.302621356801</c:v>
                </c:pt>
                <c:pt idx="3">
                  <c:v>22275.948136645951</c:v>
                </c:pt>
                <c:pt idx="4">
                  <c:v>25044.412928792852</c:v>
                </c:pt>
              </c:numCache>
            </c:numRef>
          </c:val>
          <c:smooth val="0"/>
          <c:extLst>
            <c:ext xmlns:c16="http://schemas.microsoft.com/office/drawing/2014/chart" uri="{C3380CC4-5D6E-409C-BE32-E72D297353CC}">
              <c16:uniqueId val="{00000003-2276-4C0E-BADA-5FD2E86E3135}"/>
            </c:ext>
          </c:extLst>
        </c:ser>
        <c:ser>
          <c:idx val="4"/>
          <c:order val="4"/>
          <c:tx>
            <c:strRef>
              <c:f>'20S TOTAL EXP'!$E$75</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EXP'!$F$75:$J$75</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4-2276-4C0E-BADA-5FD2E86E3135}"/>
            </c:ext>
          </c:extLst>
        </c:ser>
        <c:ser>
          <c:idx val="5"/>
          <c:order val="5"/>
          <c:tx>
            <c:strRef>
              <c:f>'20S TOTAL EXP'!$E$76</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'20S TOTAL EXP'!$F$70:$J$70</c:f>
              <c:strCache>
                <c:ptCount val="5"/>
                <c:pt idx="0">
                  <c:v>2014-2015</c:v>
                </c:pt>
                <c:pt idx="1">
                  <c:v>2015-2016</c:v>
                </c:pt>
                <c:pt idx="2">
                  <c:v>2016-2017</c:v>
                </c:pt>
                <c:pt idx="3">
                  <c:v>2017-2018</c:v>
                </c:pt>
                <c:pt idx="4">
                  <c:v>2018-2019</c:v>
                </c:pt>
              </c:strCache>
            </c:strRef>
          </c:cat>
          <c:val>
            <c:numRef>
              <c:f>'20S TOTAL EXP'!$F$76:$J$76</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5-2276-4C0E-BADA-5FD2E86E3135}"/>
            </c:ext>
          </c:extLst>
        </c:ser>
        <c:dLbls>
          <c:showLegendKey val="0"/>
          <c:showVal val="0"/>
          <c:showCatName val="0"/>
          <c:showSerName val="0"/>
          <c:showPercent val="0"/>
          <c:showBubbleSize val="0"/>
        </c:dLbls>
        <c:marker val="1"/>
        <c:smooth val="0"/>
        <c:axId val="781530800"/>
        <c:axId val="781535896"/>
      </c:lineChart>
      <c:catAx>
        <c:axId val="781530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81535896"/>
        <c:crosses val="autoZero"/>
        <c:auto val="1"/>
        <c:lblAlgn val="ctr"/>
        <c:lblOffset val="100"/>
        <c:tickLblSkip val="1"/>
        <c:tickMarkSkip val="1"/>
        <c:noMultiLvlLbl val="0"/>
      </c:catAx>
      <c:valAx>
        <c:axId val="781535896"/>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30800"/>
        <c:crosses val="autoZero"/>
        <c:crossBetween val="between"/>
      </c:valAx>
      <c:spPr>
        <a:solidFill>
          <a:srgbClr val="C0C0C0"/>
        </a:solidFill>
        <a:ln w="12700">
          <a:solidFill>
            <a:srgbClr val="808080"/>
          </a:solidFill>
          <a:prstDash val="solid"/>
        </a:ln>
      </c:spPr>
    </c:plotArea>
    <c:legend>
      <c:legendPos val="r"/>
      <c:layout>
        <c:manualLayout>
          <c:xMode val="edge"/>
          <c:yMode val="edge"/>
          <c:x val="0.79905715589333981"/>
          <c:y val="2.7522983727165291E-2"/>
          <c:w val="0.19198126472762062"/>
          <c:h val="0.38837988148333236"/>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8.0200697546350105E-2"/>
          <c:w val="0.72916753931087597"/>
          <c:h val="0.81955087805176496"/>
        </c:manualLayout>
      </c:layout>
      <c:lineChart>
        <c:grouping val="standard"/>
        <c:varyColors val="0"/>
        <c:ser>
          <c:idx val="0"/>
          <c:order val="0"/>
          <c:tx>
            <c:strRef>
              <c:f>'20C TOTAL EXP'!$E$36</c:f>
              <c:strCache>
                <c:ptCount val="1"/>
                <c:pt idx="0">
                  <c:v>MA-Larger (153)</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EXP'!$F$36:$J$36</c:f>
              <c:numCache>
                <c:formatCode>_("$"* #,##0_);_("$"* \(#,##0\);_("$"* "-"??_);_(@_)</c:formatCode>
                <c:ptCount val="5"/>
                <c:pt idx="0">
                  <c:v>21688.939184519699</c:v>
                </c:pt>
                <c:pt idx="1">
                  <c:v>22744.448210922801</c:v>
                </c:pt>
                <c:pt idx="2">
                  <c:v>22810.337095560601</c:v>
                </c:pt>
                <c:pt idx="3">
                  <c:v>23320.083667111699</c:v>
                </c:pt>
                <c:pt idx="4">
                  <c:v>23538.190324634001</c:v>
                </c:pt>
              </c:numCache>
            </c:numRef>
          </c:val>
          <c:smooth val="0"/>
          <c:extLst>
            <c:ext xmlns:c16="http://schemas.microsoft.com/office/drawing/2014/chart" uri="{C3380CC4-5D6E-409C-BE32-E72D297353CC}">
              <c16:uniqueId val="{00000000-4E7A-4D0C-9D73-FFDD08714500}"/>
            </c:ext>
          </c:extLst>
        </c:ser>
        <c:ser>
          <c:idx val="1"/>
          <c:order val="1"/>
          <c:tx>
            <c:strRef>
              <c:f>'20C TOTAL EXP'!$E$37</c:f>
              <c:strCache>
                <c:ptCount val="1"/>
                <c:pt idx="0">
                  <c:v>MA-Medium (114)</c:v>
                </c:pt>
              </c:strCache>
            </c:strRef>
          </c:tx>
          <c:spPr>
            <a:ln w="25400">
              <a:solidFill>
                <a:srgbClr val="DD0806"/>
              </a:solidFill>
              <a:prstDash val="solid"/>
            </a:ln>
          </c:spPr>
          <c:marker>
            <c:symbol val="star"/>
            <c:size val="5"/>
            <c:spPr>
              <a:noFill/>
              <a:ln>
                <a:solidFill>
                  <a:srgbClr val="DD0806"/>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EXP'!$F$37:$J$37</c:f>
              <c:numCache>
                <c:formatCode>_("$"* #,##0_);_("$"* \(#,##0\);_("$"* "-"??_);_(@_)</c:formatCode>
                <c:ptCount val="5"/>
                <c:pt idx="0">
                  <c:v>22143.14745817595</c:v>
                </c:pt>
                <c:pt idx="1">
                  <c:v>23259.405162009447</c:v>
                </c:pt>
                <c:pt idx="2">
                  <c:v>23031.292667424852</c:v>
                </c:pt>
                <c:pt idx="3">
                  <c:v>23606.10875884175</c:v>
                </c:pt>
                <c:pt idx="4">
                  <c:v>24263.383527260303</c:v>
                </c:pt>
              </c:numCache>
            </c:numRef>
          </c:val>
          <c:smooth val="0"/>
          <c:extLst>
            <c:ext xmlns:c16="http://schemas.microsoft.com/office/drawing/2014/chart" uri="{C3380CC4-5D6E-409C-BE32-E72D297353CC}">
              <c16:uniqueId val="{00000001-4E7A-4D0C-9D73-FFDD08714500}"/>
            </c:ext>
          </c:extLst>
        </c:ser>
        <c:ser>
          <c:idx val="2"/>
          <c:order val="2"/>
          <c:tx>
            <c:strRef>
              <c:f>'20C TOTAL EXP'!$E$38</c:f>
              <c:strCache>
                <c:ptCount val="1"/>
                <c:pt idx="0">
                  <c:v>MA-Smaller (66)</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EXP'!$F$38:$J$38</c:f>
              <c:numCache>
                <c:formatCode>_("$"* #,##0_);_("$"* \(#,##0\);_("$"* "-"??_);_(@_)</c:formatCode>
                <c:ptCount val="5"/>
                <c:pt idx="0">
                  <c:v>20643.973056604351</c:v>
                </c:pt>
                <c:pt idx="1">
                  <c:v>21047.233356154902</c:v>
                </c:pt>
                <c:pt idx="2">
                  <c:v>22541.2544753117</c:v>
                </c:pt>
                <c:pt idx="3">
                  <c:v>22574.582353439648</c:v>
                </c:pt>
                <c:pt idx="4">
                  <c:v>22490.7406321831</c:v>
                </c:pt>
              </c:numCache>
            </c:numRef>
          </c:val>
          <c:smooth val="0"/>
          <c:extLst>
            <c:ext xmlns:c16="http://schemas.microsoft.com/office/drawing/2014/chart" uri="{C3380CC4-5D6E-409C-BE32-E72D297353CC}">
              <c16:uniqueId val="{00000002-4E7A-4D0C-9D73-FFDD08714500}"/>
            </c:ext>
          </c:extLst>
        </c:ser>
        <c:ser>
          <c:idx val="3"/>
          <c:order val="3"/>
          <c:tx>
            <c:strRef>
              <c:f>'20C TOTAL EXP'!$E$39</c:f>
              <c:strCache>
                <c:ptCount val="1"/>
                <c:pt idx="0">
                  <c:v>BA-Arts &amp; Sci (202)</c:v>
                </c:pt>
              </c:strCache>
            </c:strRef>
          </c:tx>
          <c:spPr>
            <a:ln w="25400">
              <a:solidFill>
                <a:srgbClr val="006411"/>
              </a:solidFill>
              <a:prstDash val="solid"/>
            </a:ln>
          </c:spPr>
          <c:marker>
            <c:symbol val="x"/>
            <c:size val="5"/>
            <c:spPr>
              <a:noFill/>
              <a:ln>
                <a:solidFill>
                  <a:srgbClr val="006411"/>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EXP'!$F$39:$J$39</c:f>
              <c:numCache>
                <c:formatCode>_("$"* #,##0_);_("$"* \(#,##0\);_("$"* "-"??_);_(@_)</c:formatCode>
                <c:ptCount val="5"/>
                <c:pt idx="0">
                  <c:v>38152.225517928397</c:v>
                </c:pt>
                <c:pt idx="1">
                  <c:v>38168.997692753052</c:v>
                </c:pt>
                <c:pt idx="2">
                  <c:v>38522.540050769807</c:v>
                </c:pt>
                <c:pt idx="3">
                  <c:v>40399.902658482752</c:v>
                </c:pt>
                <c:pt idx="4">
                  <c:v>41307.944530388893</c:v>
                </c:pt>
              </c:numCache>
            </c:numRef>
          </c:val>
          <c:smooth val="0"/>
          <c:extLst>
            <c:ext xmlns:c16="http://schemas.microsoft.com/office/drawing/2014/chart" uri="{C3380CC4-5D6E-409C-BE32-E72D297353CC}">
              <c16:uniqueId val="{00000003-4E7A-4D0C-9D73-FFDD08714500}"/>
            </c:ext>
          </c:extLst>
        </c:ser>
        <c:ser>
          <c:idx val="4"/>
          <c:order val="4"/>
          <c:tx>
            <c:strRef>
              <c:f>'20C TOTAL EXP'!$E$40</c:f>
              <c:strCache>
                <c:ptCount val="1"/>
                <c:pt idx="0">
                  <c:v>BA-Diverse (155)</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EXP'!$F$40:$J$40</c:f>
              <c:numCache>
                <c:formatCode>_("$"* #,##0_);_("$"* \(#,##0\);_("$"* "-"??_);_(@_)</c:formatCode>
                <c:ptCount val="5"/>
                <c:pt idx="0">
                  <c:v>23281.935877862601</c:v>
                </c:pt>
                <c:pt idx="1">
                  <c:v>23498.036621823601</c:v>
                </c:pt>
                <c:pt idx="2">
                  <c:v>24041.3773265651</c:v>
                </c:pt>
                <c:pt idx="3">
                  <c:v>24463.458333333299</c:v>
                </c:pt>
                <c:pt idx="4">
                  <c:v>25470.0538525269</c:v>
                </c:pt>
              </c:numCache>
            </c:numRef>
          </c:val>
          <c:smooth val="0"/>
          <c:extLst>
            <c:ext xmlns:c16="http://schemas.microsoft.com/office/drawing/2014/chart" uri="{C3380CC4-5D6E-409C-BE32-E72D297353CC}">
              <c16:uniqueId val="{00000004-4E7A-4D0C-9D73-FFDD08714500}"/>
            </c:ext>
          </c:extLst>
        </c:ser>
        <c:ser>
          <c:idx val="5"/>
          <c:order val="5"/>
          <c:tx>
            <c:strRef>
              <c:f>'20C TOTAL EXP'!$E$41</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EXP'!$F$41:$J$41</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5-4E7A-4D0C-9D73-FFDD08714500}"/>
            </c:ext>
          </c:extLst>
        </c:ser>
        <c:ser>
          <c:idx val="6"/>
          <c:order val="6"/>
          <c:tx>
            <c:strRef>
              <c:f>'20C TOTAL EXP'!$E$42</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'20C TOTAL EXP'!$F$35:$J$35</c:f>
              <c:strCache>
                <c:ptCount val="5"/>
                <c:pt idx="0">
                  <c:v>2014-2015</c:v>
                </c:pt>
                <c:pt idx="1">
                  <c:v>2015-2016</c:v>
                </c:pt>
                <c:pt idx="2">
                  <c:v>2016-2017</c:v>
                </c:pt>
                <c:pt idx="3">
                  <c:v>2017-2018</c:v>
                </c:pt>
                <c:pt idx="4">
                  <c:v>2018-2019</c:v>
                </c:pt>
              </c:strCache>
            </c:strRef>
          </c:cat>
          <c:val>
            <c:numRef>
              <c:f>'20C TOTAL EXP'!$F$42:$J$42</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6-4E7A-4D0C-9D73-FFDD08714500}"/>
            </c:ext>
          </c:extLst>
        </c:ser>
        <c:dLbls>
          <c:showLegendKey val="0"/>
          <c:showVal val="0"/>
          <c:showCatName val="0"/>
          <c:showSerName val="0"/>
          <c:showPercent val="0"/>
          <c:showBubbleSize val="0"/>
        </c:dLbls>
        <c:marker val="1"/>
        <c:smooth val="0"/>
        <c:axId val="781528448"/>
        <c:axId val="781531192"/>
      </c:lineChart>
      <c:catAx>
        <c:axId val="78152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781531192"/>
        <c:crosses val="autoZero"/>
        <c:auto val="1"/>
        <c:lblAlgn val="ctr"/>
        <c:lblOffset val="100"/>
        <c:tickLblSkip val="1"/>
        <c:tickMarkSkip val="1"/>
        <c:noMultiLvlLbl val="0"/>
      </c:catAx>
      <c:valAx>
        <c:axId val="781531192"/>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1528448"/>
        <c:crosses val="autoZero"/>
        <c:crossBetween val="between"/>
      </c:valAx>
      <c:spPr>
        <a:solidFill>
          <a:srgbClr val="C0C0C0"/>
        </a:solidFill>
        <a:ln w="12700">
          <a:solidFill>
            <a:srgbClr val="808080"/>
          </a:solidFill>
          <a:prstDash val="solid"/>
        </a:ln>
      </c:spPr>
    </c:plotArea>
    <c:legend>
      <c:legendPos val="r"/>
      <c:layout>
        <c:manualLayout>
          <c:xMode val="edge"/>
          <c:yMode val="edge"/>
          <c:x val="0.78537790115844797"/>
          <c:y val="2.8225827291545717E-2"/>
          <c:w val="0.20424542414510991"/>
          <c:h val="0.41431482202947462"/>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2"/>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21722165112134"/>
          <c:y val="0.19277165136616201"/>
          <c:w val="0.83095483877912391"/>
          <c:h val="0.72891780672829998"/>
        </c:manualLayout>
      </c:layout>
      <c:lineChart>
        <c:grouping val="standard"/>
        <c:varyColors val="0"/>
        <c:ser>
          <c:idx val="0"/>
          <c:order val="0"/>
          <c:tx>
            <c:strRef>
              <c:f>'RESOURCE EXP TRENDS'!$C$67</c:f>
              <c:strCache>
                <c:ptCount val="1"/>
                <c:pt idx="0">
                  <c:v>NATIONAL MEDIAN</c:v>
                </c:pt>
              </c:strCache>
            </c:strRef>
          </c:tx>
          <c:spPr>
            <a:ln w="25400">
              <a:solidFill>
                <a:srgbClr val="000000"/>
              </a:solidFill>
              <a:prstDash val="solid"/>
            </a:ln>
          </c:spPr>
          <c:marker>
            <c:symbol val="square"/>
            <c:size val="3"/>
            <c:spPr>
              <a:solidFill>
                <a:srgbClr val="000000"/>
              </a:solidFill>
              <a:ln>
                <a:solidFill>
                  <a:srgbClr val="000000"/>
                </a:solidFill>
                <a:prstDash val="solid"/>
              </a:ln>
            </c:spPr>
          </c:marker>
          <c:cat>
            <c:strRef>
              <c:f>'RESOURCE EXP TRENDS'!$D$66:$H$66</c:f>
              <c:strCache>
                <c:ptCount val="5"/>
                <c:pt idx="0">
                  <c:v>2014-2015</c:v>
                </c:pt>
                <c:pt idx="1">
                  <c:v>2015-2016</c:v>
                </c:pt>
                <c:pt idx="2">
                  <c:v>2016-2017</c:v>
                </c:pt>
                <c:pt idx="3">
                  <c:v>2017-2018</c:v>
                </c:pt>
                <c:pt idx="4">
                  <c:v>2018-2019</c:v>
                </c:pt>
              </c:strCache>
            </c:strRef>
          </c:cat>
          <c:val>
            <c:numRef>
              <c:f>'RESOURCE EXP TRENDS'!$D$67:$H$67</c:f>
              <c:numCache>
                <c:formatCode>"$"#,##0</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0-9ED0-4824-81D8-DA2330517E58}"/>
            </c:ext>
          </c:extLst>
        </c:ser>
        <c:ser>
          <c:idx val="1"/>
          <c:order val="1"/>
          <c:tx>
            <c:strRef>
              <c:f>'RESOURCE EXP TRENDS'!$C$68</c:f>
              <c:strCache>
                <c:ptCount val="1"/>
                <c:pt idx="0">
                  <c:v>WEST MEDIAN</c:v>
                </c:pt>
              </c:strCache>
            </c:strRef>
          </c:tx>
          <c:spPr>
            <a:ln w="25400">
              <a:solidFill>
                <a:srgbClr val="DD0806"/>
              </a:solidFill>
              <a:prstDash val="solid"/>
            </a:ln>
          </c:spPr>
          <c:marker>
            <c:symbol val="circle"/>
            <c:size val="3"/>
            <c:spPr>
              <a:solidFill>
                <a:srgbClr val="DD0806"/>
              </a:solidFill>
              <a:ln>
                <a:solidFill>
                  <a:srgbClr val="DD0806"/>
                </a:solidFill>
                <a:prstDash val="solid"/>
              </a:ln>
            </c:spPr>
          </c:marker>
          <c:cat>
            <c:strRef>
              <c:f>'RESOURCE EXP TRENDS'!$D$66:$H$66</c:f>
              <c:strCache>
                <c:ptCount val="5"/>
                <c:pt idx="0">
                  <c:v>2014-2015</c:v>
                </c:pt>
                <c:pt idx="1">
                  <c:v>2015-2016</c:v>
                </c:pt>
                <c:pt idx="2">
                  <c:v>2016-2017</c:v>
                </c:pt>
                <c:pt idx="3">
                  <c:v>2017-2018</c:v>
                </c:pt>
                <c:pt idx="4">
                  <c:v>2018-2019</c:v>
                </c:pt>
              </c:strCache>
            </c:strRef>
          </c:cat>
          <c:val>
            <c:numRef>
              <c:f>'RESOURCE EXP TRENDS'!$D$68:$H$68</c:f>
              <c:numCache>
                <c:formatCode>"$"#,##0</c:formatCode>
                <c:ptCount val="5"/>
                <c:pt idx="0">
                  <c:v>21538.640648014349</c:v>
                </c:pt>
                <c:pt idx="1">
                  <c:v>21894.3816027879</c:v>
                </c:pt>
                <c:pt idx="2">
                  <c:v>22877.335558740451</c:v>
                </c:pt>
                <c:pt idx="3">
                  <c:v>23225.376503089901</c:v>
                </c:pt>
                <c:pt idx="4">
                  <c:v>24453.997365470299</c:v>
                </c:pt>
              </c:numCache>
            </c:numRef>
          </c:val>
          <c:smooth val="0"/>
          <c:extLst>
            <c:ext xmlns:c16="http://schemas.microsoft.com/office/drawing/2014/chart" uri="{C3380CC4-5D6E-409C-BE32-E72D297353CC}">
              <c16:uniqueId val="{00000001-9ED0-4824-81D8-DA2330517E58}"/>
            </c:ext>
          </c:extLst>
        </c:ser>
        <c:ser>
          <c:idx val="2"/>
          <c:order val="2"/>
          <c:tx>
            <c:strRef>
              <c:f>'RESOURCE EXP TRENDS'!$C$69</c:f>
              <c:strCache>
                <c:ptCount val="1"/>
                <c:pt idx="0">
                  <c:v>TEXAS LUTHERAN</c:v>
                </c:pt>
              </c:strCache>
            </c:strRef>
          </c:tx>
          <c:spPr>
            <a:ln w="38100">
              <a:solidFill>
                <a:srgbClr val="FCF305"/>
              </a:solidFill>
              <a:prstDash val="solid"/>
            </a:ln>
          </c:spPr>
          <c:marker>
            <c:symbol val="diamond"/>
            <c:size val="6"/>
            <c:spPr>
              <a:solidFill>
                <a:srgbClr val="FCF305"/>
              </a:solidFill>
              <a:ln>
                <a:solidFill>
                  <a:srgbClr val="000000"/>
                </a:solidFill>
                <a:prstDash val="solid"/>
              </a:ln>
            </c:spPr>
          </c:marker>
          <c:cat>
            <c:strRef>
              <c:f>'RESOURCE EXP TRENDS'!$D$66:$H$66</c:f>
              <c:strCache>
                <c:ptCount val="5"/>
                <c:pt idx="0">
                  <c:v>2014-2015</c:v>
                </c:pt>
                <c:pt idx="1">
                  <c:v>2015-2016</c:v>
                </c:pt>
                <c:pt idx="2">
                  <c:v>2016-2017</c:v>
                </c:pt>
                <c:pt idx="3">
                  <c:v>2017-2018</c:v>
                </c:pt>
                <c:pt idx="4">
                  <c:v>2018-2019</c:v>
                </c:pt>
              </c:strCache>
            </c:strRef>
          </c:cat>
          <c:val>
            <c:numRef>
              <c:f>'RESOURCE EXP TRENDS'!$D$69:$H$69</c:f>
              <c:numCache>
                <c:formatCode>"$"#,##0</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2-9ED0-4824-81D8-DA2330517E58}"/>
            </c:ext>
          </c:extLst>
        </c:ser>
        <c:dLbls>
          <c:showLegendKey val="0"/>
          <c:showVal val="0"/>
          <c:showCatName val="0"/>
          <c:showSerName val="0"/>
          <c:showPercent val="0"/>
          <c:showBubbleSize val="0"/>
        </c:dLbls>
        <c:marker val="1"/>
        <c:smooth val="0"/>
        <c:axId val="818479632"/>
        <c:axId val="818480024"/>
      </c:lineChart>
      <c:catAx>
        <c:axId val="81847963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80024"/>
        <c:crosses val="max"/>
        <c:auto val="1"/>
        <c:lblAlgn val="ctr"/>
        <c:lblOffset val="100"/>
        <c:tickLblSkip val="1"/>
        <c:tickMarkSkip val="1"/>
        <c:noMultiLvlLbl val="0"/>
      </c:catAx>
      <c:valAx>
        <c:axId val="818480024"/>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8479632"/>
        <c:crosses val="autoZero"/>
        <c:crossBetween val="between"/>
      </c:valAx>
      <c:spPr>
        <a:solidFill>
          <a:srgbClr val="C0C0C0"/>
        </a:solid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45232969077"/>
          <c:y val="5.7934580071458901E-2"/>
          <c:w val="0.72426557266004699"/>
          <c:h val="0.86398091150045198"/>
        </c:manualLayout>
      </c:layout>
      <c:lineChart>
        <c:grouping val="standard"/>
        <c:varyColors val="0"/>
        <c:ser>
          <c:idx val="0"/>
          <c:order val="0"/>
          <c:tx>
            <c:strRef>
              <c:f>'20C TOTAL EXP'!$E$72</c:f>
              <c:strCache>
                <c:ptCount val="1"/>
                <c:pt idx="0">
                  <c:v>MA-Larger (18)</c:v>
                </c:pt>
              </c:strCache>
            </c:strRef>
          </c:tx>
          <c:spPr>
            <a:ln w="25400">
              <a:solidFill>
                <a:srgbClr val="0000D4"/>
              </a:solidFill>
              <a:prstDash val="solid"/>
            </a:ln>
          </c:spPr>
          <c:marker>
            <c:symbol val="circle"/>
            <c:size val="5"/>
            <c:spPr>
              <a:solidFill>
                <a:srgbClr val="0000D4"/>
              </a:solidFill>
              <a:ln>
                <a:solidFill>
                  <a:srgbClr val="0000D4"/>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EXP'!$F$72:$J$72</c:f>
              <c:numCache>
                <c:formatCode>_("$"* #,##0_);_("$"* \(#,##0\);_("$"* "-"??_);_(@_)</c:formatCode>
                <c:ptCount val="5"/>
                <c:pt idx="0">
                  <c:v>19718.05668395925</c:v>
                </c:pt>
                <c:pt idx="1">
                  <c:v>19607.74134018835</c:v>
                </c:pt>
                <c:pt idx="2">
                  <c:v>19947.35893445375</c:v>
                </c:pt>
                <c:pt idx="3">
                  <c:v>20434.888575586752</c:v>
                </c:pt>
                <c:pt idx="4">
                  <c:v>21841.130344508099</c:v>
                </c:pt>
              </c:numCache>
            </c:numRef>
          </c:val>
          <c:smooth val="0"/>
          <c:extLst>
            <c:ext xmlns:c16="http://schemas.microsoft.com/office/drawing/2014/chart" uri="{C3380CC4-5D6E-409C-BE32-E72D297353CC}">
              <c16:uniqueId val="{00000000-F292-4739-9DE4-E2F83B412C10}"/>
            </c:ext>
          </c:extLst>
        </c:ser>
        <c:ser>
          <c:idx val="1"/>
          <c:order val="1"/>
          <c:tx>
            <c:strRef>
              <c:f>'20C TOTAL EXP'!$E$73</c:f>
              <c:strCache>
                <c:ptCount val="1"/>
                <c:pt idx="0">
                  <c:v>MA-Medium (14)</c:v>
                </c:pt>
              </c:strCache>
            </c:strRef>
          </c:tx>
          <c:spPr>
            <a:ln w="25400">
              <a:solidFill>
                <a:srgbClr val="DD0806"/>
              </a:solidFill>
              <a:prstDash val="solid"/>
            </a:ln>
          </c:spPr>
          <c:marker>
            <c:symbol val="star"/>
            <c:size val="5"/>
            <c:spPr>
              <a:noFill/>
              <a:ln>
                <a:solidFill>
                  <a:srgbClr val="DD0806"/>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EXP'!$F$73:$J$73</c:f>
              <c:numCache>
                <c:formatCode>_("$"* #,##0_);_("$"* \(#,##0\);_("$"* "-"??_);_(@_)</c:formatCode>
                <c:ptCount val="5"/>
                <c:pt idx="0">
                  <c:v>18992.622573681198</c:v>
                </c:pt>
                <c:pt idx="1">
                  <c:v>19071.762232225803</c:v>
                </c:pt>
                <c:pt idx="2">
                  <c:v>18939.192705155401</c:v>
                </c:pt>
                <c:pt idx="3">
                  <c:v>19811.499920613249</c:v>
                </c:pt>
                <c:pt idx="4">
                  <c:v>20597.1953698609</c:v>
                </c:pt>
              </c:numCache>
            </c:numRef>
          </c:val>
          <c:smooth val="0"/>
          <c:extLst>
            <c:ext xmlns:c16="http://schemas.microsoft.com/office/drawing/2014/chart" uri="{C3380CC4-5D6E-409C-BE32-E72D297353CC}">
              <c16:uniqueId val="{00000001-F292-4739-9DE4-E2F83B412C10}"/>
            </c:ext>
          </c:extLst>
        </c:ser>
        <c:ser>
          <c:idx val="2"/>
          <c:order val="2"/>
          <c:tx>
            <c:strRef>
              <c:f>'20C TOTAL EXP'!$E$74</c:f>
              <c:strCache>
                <c:ptCount val="1"/>
                <c:pt idx="0">
                  <c:v>MA-Smaller (7)</c:v>
                </c:pt>
              </c:strCache>
            </c:strRef>
          </c:tx>
          <c:spPr>
            <a:ln w="25400">
              <a:solidFill>
                <a:srgbClr val="660066"/>
              </a:solidFill>
              <a:prstDash val="solid"/>
            </a:ln>
          </c:spPr>
          <c:marker>
            <c:symbol val="triangle"/>
            <c:size val="5"/>
            <c:spPr>
              <a:solidFill>
                <a:srgbClr val="660066"/>
              </a:solidFill>
              <a:ln>
                <a:solidFill>
                  <a:srgbClr val="660066"/>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EXP'!$F$74:$J$74</c:f>
              <c:numCache>
                <c:formatCode>_("$"* #,##0_);_("$"* \(#,##0\);_("$"* "-"??_);_(@_)</c:formatCode>
                <c:ptCount val="5"/>
                <c:pt idx="0">
                  <c:v>20747.489535941801</c:v>
                </c:pt>
                <c:pt idx="1">
                  <c:v>20708.629764065299</c:v>
                </c:pt>
                <c:pt idx="2">
                  <c:v>22572.2441752097</c:v>
                </c:pt>
                <c:pt idx="3">
                  <c:v>22147.344720496902</c:v>
                </c:pt>
                <c:pt idx="4">
                  <c:v>20407.400000000001</c:v>
                </c:pt>
              </c:numCache>
            </c:numRef>
          </c:val>
          <c:smooth val="0"/>
          <c:extLst>
            <c:ext xmlns:c16="http://schemas.microsoft.com/office/drawing/2014/chart" uri="{C3380CC4-5D6E-409C-BE32-E72D297353CC}">
              <c16:uniqueId val="{00000002-F292-4739-9DE4-E2F83B412C10}"/>
            </c:ext>
          </c:extLst>
        </c:ser>
        <c:ser>
          <c:idx val="3"/>
          <c:order val="3"/>
          <c:tx>
            <c:strRef>
              <c:f>'20C TOTAL EXP'!$E$75</c:f>
              <c:strCache>
                <c:ptCount val="1"/>
                <c:pt idx="0">
                  <c:v>BA-Arts &amp; Sci (6)</c:v>
                </c:pt>
              </c:strCache>
            </c:strRef>
          </c:tx>
          <c:spPr>
            <a:ln w="25400">
              <a:solidFill>
                <a:srgbClr val="006411"/>
              </a:solidFill>
              <a:prstDash val="solid"/>
            </a:ln>
          </c:spPr>
          <c:marker>
            <c:symbol val="x"/>
            <c:size val="5"/>
            <c:spPr>
              <a:noFill/>
              <a:ln>
                <a:solidFill>
                  <a:srgbClr val="006411"/>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EXP'!$F$75:$J$75</c:f>
              <c:numCache>
                <c:formatCode>_("$"* #,##0_);_("$"* \(#,##0\);_("$"* "-"??_);_(@_)</c:formatCode>
                <c:ptCount val="5"/>
                <c:pt idx="0">
                  <c:v>33239.945937150849</c:v>
                </c:pt>
                <c:pt idx="1">
                  <c:v>32692.996203587849</c:v>
                </c:pt>
                <c:pt idx="2">
                  <c:v>33542.347176527546</c:v>
                </c:pt>
                <c:pt idx="3">
                  <c:v>36927.089733690154</c:v>
                </c:pt>
                <c:pt idx="4">
                  <c:v>36676.465073322302</c:v>
                </c:pt>
              </c:numCache>
            </c:numRef>
          </c:val>
          <c:smooth val="0"/>
          <c:extLst>
            <c:ext xmlns:c16="http://schemas.microsoft.com/office/drawing/2014/chart" uri="{C3380CC4-5D6E-409C-BE32-E72D297353CC}">
              <c16:uniqueId val="{00000003-F292-4739-9DE4-E2F83B412C10}"/>
            </c:ext>
          </c:extLst>
        </c:ser>
        <c:ser>
          <c:idx val="4"/>
          <c:order val="4"/>
          <c:tx>
            <c:strRef>
              <c:f>'20C TOTAL EXP'!$E$76</c:f>
              <c:strCache>
                <c:ptCount val="1"/>
                <c:pt idx="0">
                  <c:v>BA-Diverse (33)</c:v>
                </c:pt>
              </c:strCache>
            </c:strRef>
          </c:tx>
          <c:spPr>
            <a:ln w="25400">
              <a:solidFill>
                <a:srgbClr val="FF6600"/>
              </a:solidFill>
              <a:prstDash val="solid"/>
            </a:ln>
          </c:spPr>
          <c:marker>
            <c:symbol val="diamond"/>
            <c:size val="5"/>
            <c:spPr>
              <a:solidFill>
                <a:srgbClr val="E46C0A"/>
              </a:solidFill>
              <a:ln>
                <a:solidFill>
                  <a:srgbClr val="FF6600"/>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EXP'!$F$76:$J$76</c:f>
              <c:numCache>
                <c:formatCode>_("$"* #,##0_);_("$"* \(#,##0\);_("$"* "-"??_);_(@_)</c:formatCode>
                <c:ptCount val="5"/>
                <c:pt idx="0">
                  <c:v>23345.932975871299</c:v>
                </c:pt>
                <c:pt idx="1">
                  <c:v>22864.410537870499</c:v>
                </c:pt>
                <c:pt idx="2">
                  <c:v>23658.611167512699</c:v>
                </c:pt>
                <c:pt idx="3">
                  <c:v>23696.519654841799</c:v>
                </c:pt>
                <c:pt idx="4">
                  <c:v>25601.245049504902</c:v>
                </c:pt>
              </c:numCache>
            </c:numRef>
          </c:val>
          <c:smooth val="0"/>
          <c:extLst>
            <c:ext xmlns:c16="http://schemas.microsoft.com/office/drawing/2014/chart" uri="{C3380CC4-5D6E-409C-BE32-E72D297353CC}">
              <c16:uniqueId val="{00000004-F292-4739-9DE4-E2F83B412C10}"/>
            </c:ext>
          </c:extLst>
        </c:ser>
        <c:ser>
          <c:idx val="5"/>
          <c:order val="5"/>
          <c:tx>
            <c:strRef>
              <c:f>'20C TOTAL EXP'!$E$77</c:f>
              <c:strCache>
                <c:ptCount val="1"/>
                <c:pt idx="0">
                  <c:v>National Median</c:v>
                </c:pt>
              </c:strCache>
            </c:strRef>
          </c:tx>
          <c:spPr>
            <a:ln w="38100">
              <a:solidFill>
                <a:srgbClr val="000000"/>
              </a:solidFill>
              <a:prstDash val="solid"/>
            </a:ln>
          </c:spPr>
          <c:marker>
            <c:symbol val="square"/>
            <c:size val="7"/>
            <c:spPr>
              <a:solidFill>
                <a:srgbClr val="000000"/>
              </a:solidFill>
              <a:ln>
                <a:solidFill>
                  <a:srgbClr val="000000"/>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EXP'!$F$77:$J$77</c:f>
              <c:numCache>
                <c:formatCode>_("$"* #,##0_);_("$"* \(#,##0\);_("$"* "-"??_);_(@_)</c:formatCode>
                <c:ptCount val="5"/>
                <c:pt idx="0">
                  <c:v>24676.205998379752</c:v>
                </c:pt>
                <c:pt idx="1">
                  <c:v>25364.204752083548</c:v>
                </c:pt>
                <c:pt idx="2">
                  <c:v>25597.573827915003</c:v>
                </c:pt>
                <c:pt idx="3">
                  <c:v>26342.8406702598</c:v>
                </c:pt>
                <c:pt idx="4">
                  <c:v>27452.913328013499</c:v>
                </c:pt>
              </c:numCache>
            </c:numRef>
          </c:val>
          <c:smooth val="0"/>
          <c:extLst>
            <c:ext xmlns:c16="http://schemas.microsoft.com/office/drawing/2014/chart" uri="{C3380CC4-5D6E-409C-BE32-E72D297353CC}">
              <c16:uniqueId val="{00000005-F292-4739-9DE4-E2F83B412C10}"/>
            </c:ext>
          </c:extLst>
        </c:ser>
        <c:ser>
          <c:idx val="6"/>
          <c:order val="6"/>
          <c:tx>
            <c:strRef>
              <c:f>'20C TOTAL EXP'!$E$78</c:f>
              <c:strCache>
                <c:ptCount val="1"/>
                <c:pt idx="0">
                  <c:v>TEXAS LUTHERAN</c:v>
                </c:pt>
              </c:strCache>
            </c:strRef>
          </c:tx>
          <c:spPr>
            <a:ln w="38100">
              <a:solidFill>
                <a:srgbClr val="FCF305"/>
              </a:solidFill>
              <a:prstDash val="solid"/>
            </a:ln>
          </c:spPr>
          <c:marker>
            <c:symbol val="diamond"/>
            <c:size val="7"/>
            <c:spPr>
              <a:solidFill>
                <a:srgbClr val="FCF305"/>
              </a:solidFill>
              <a:ln>
                <a:solidFill>
                  <a:srgbClr val="000000"/>
                </a:solidFill>
                <a:prstDash val="solid"/>
              </a:ln>
            </c:spPr>
          </c:marker>
          <c:cat>
            <c:strRef>
              <c:f>'20C TOTAL EXP'!$F$71:$J$71</c:f>
              <c:strCache>
                <c:ptCount val="5"/>
                <c:pt idx="0">
                  <c:v>2014-2015</c:v>
                </c:pt>
                <c:pt idx="1">
                  <c:v>2015-2016</c:v>
                </c:pt>
                <c:pt idx="2">
                  <c:v>2016-2017</c:v>
                </c:pt>
                <c:pt idx="3">
                  <c:v>2017-2018</c:v>
                </c:pt>
                <c:pt idx="4">
                  <c:v>2018-2019</c:v>
                </c:pt>
              </c:strCache>
            </c:strRef>
          </c:cat>
          <c:val>
            <c:numRef>
              <c:f>'20C TOTAL EXP'!$F$78:$J$78</c:f>
              <c:numCache>
                <c:formatCode>_("$"* #,##0_);_("$"* \(#,##0\);_("$"* "-"??_);_(@_)</c:formatCode>
                <c:ptCount val="5"/>
                <c:pt idx="0">
                  <c:v>30515.957429048402</c:v>
                </c:pt>
                <c:pt idx="1">
                  <c:v>29513.208967173701</c:v>
                </c:pt>
                <c:pt idx="2">
                  <c:v>30475.146280991699</c:v>
                </c:pt>
                <c:pt idx="3">
                  <c:v>29264.768060836501</c:v>
                </c:pt>
                <c:pt idx="4">
                  <c:v>27668.053506869099</c:v>
                </c:pt>
              </c:numCache>
            </c:numRef>
          </c:val>
          <c:smooth val="0"/>
          <c:extLst>
            <c:ext xmlns:c16="http://schemas.microsoft.com/office/drawing/2014/chart" uri="{C3380CC4-5D6E-409C-BE32-E72D297353CC}">
              <c16:uniqueId val="{00000006-F292-4739-9DE4-E2F83B412C10}"/>
            </c:ext>
          </c:extLst>
        </c:ser>
        <c:dLbls>
          <c:showLegendKey val="0"/>
          <c:showVal val="0"/>
          <c:showCatName val="0"/>
          <c:showSerName val="0"/>
          <c:showPercent val="0"/>
          <c:showBubbleSize val="0"/>
        </c:dLbls>
        <c:marker val="1"/>
        <c:smooth val="0"/>
        <c:axId val="781539424"/>
        <c:axId val="781536288"/>
      </c:lineChart>
      <c:catAx>
        <c:axId val="78153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781536288"/>
        <c:crosses val="autoZero"/>
        <c:auto val="1"/>
        <c:lblAlgn val="ctr"/>
        <c:lblOffset val="100"/>
        <c:tickLblSkip val="1"/>
        <c:tickMarkSkip val="1"/>
        <c:noMultiLvlLbl val="0"/>
      </c:catAx>
      <c:valAx>
        <c:axId val="781536288"/>
        <c:scaling>
          <c:orientation val="minMax"/>
          <c:min val="1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781539424"/>
        <c:crosses val="autoZero"/>
        <c:crossBetween val="between"/>
      </c:valAx>
      <c:spPr>
        <a:solidFill>
          <a:srgbClr val="C0C0C0"/>
        </a:solidFill>
        <a:ln w="12700">
          <a:solidFill>
            <a:srgbClr val="808080"/>
          </a:solidFill>
          <a:prstDash val="solid"/>
        </a:ln>
      </c:spPr>
    </c:plotArea>
    <c:legend>
      <c:legendPos val="r"/>
      <c:layout>
        <c:manualLayout>
          <c:xMode val="edge"/>
          <c:yMode val="edge"/>
          <c:x val="0.7825477105236428"/>
          <c:y val="2.8542353494838073E-2"/>
          <c:w val="0.2028303288277073"/>
          <c:h val="0.42915467219024389"/>
        </c:manualLayout>
      </c:layout>
      <c:overlay val="0"/>
      <c:spPr>
        <a:solidFill>
          <a:srgbClr val="FFFFFF"/>
        </a:solidFill>
        <a:ln w="3175">
          <a:solidFill>
            <a:srgbClr val="000000"/>
          </a:solidFill>
          <a:prstDash val="solid"/>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oddHeader>&amp;LINSTRUCTIONAL COST PER TOTAL STUDENT FTE</c:oddHead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1" Type="http://schemas.openxmlformats.org/officeDocument/2006/relationships/hyperlink" Target="#'CONTENTS B'!A1"/></Relationships>
</file>

<file path=xl/drawings/_rels/drawing20.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54.xml"/><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56.xml"/><Relationship Id="rId1" Type="http://schemas.openxmlformats.org/officeDocument/2006/relationships/chart" Target="../charts/chart55.xml"/></Relationships>
</file>

<file path=xl/drawings/_rels/drawing29.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58.xml"/><Relationship Id="rId1" Type="http://schemas.openxmlformats.org/officeDocument/2006/relationships/chart" Target="../charts/chart57.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 B'!A1"/></Relationships>
</file>

<file path=xl/drawings/_rels/drawing30.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60.xml"/><Relationship Id="rId1" Type="http://schemas.openxmlformats.org/officeDocument/2006/relationships/chart" Target="../charts/chart59.xml"/></Relationships>
</file>

<file path=xl/drawings/_rels/drawing31.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62.xml"/><Relationship Id="rId1" Type="http://schemas.openxmlformats.org/officeDocument/2006/relationships/chart" Target="../charts/chart61.xml"/></Relationships>
</file>

<file path=xl/drawings/_rels/drawing32.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64.xml"/><Relationship Id="rId1" Type="http://schemas.openxmlformats.org/officeDocument/2006/relationships/chart" Target="../charts/chart63.xml"/></Relationships>
</file>

<file path=xl/drawings/_rels/drawing33.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66.xml"/><Relationship Id="rId1"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68.xml"/><Relationship Id="rId1" Type="http://schemas.openxmlformats.org/officeDocument/2006/relationships/chart" Target="../charts/chart67.xml"/></Relationships>
</file>

<file path=xl/drawings/_rels/drawing35.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70.xml"/><Relationship Id="rId1" Type="http://schemas.openxmlformats.org/officeDocument/2006/relationships/chart" Target="../charts/chart69.xml"/></Relationships>
</file>

<file path=xl/drawings/_rels/drawing36.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72.xml"/><Relationship Id="rId1" Type="http://schemas.openxmlformats.org/officeDocument/2006/relationships/chart" Target="../charts/chart71.xml"/></Relationships>
</file>

<file path=xl/drawings/_rels/drawing37.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74.xml"/><Relationship Id="rId1" Type="http://schemas.openxmlformats.org/officeDocument/2006/relationships/chart" Target="../charts/chart73.xml"/></Relationships>
</file>

<file path=xl/drawings/_rels/drawing38.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76.xml"/><Relationship Id="rId1" Type="http://schemas.openxmlformats.org/officeDocument/2006/relationships/chart" Target="../charts/chart75.xml"/></Relationships>
</file>

<file path=xl/drawings/_rels/drawing39.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78.xml"/><Relationship Id="rId1" Type="http://schemas.openxmlformats.org/officeDocument/2006/relationships/chart" Target="../charts/chart7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CONTENTS B'!A1"/><Relationship Id="rId5" Type="http://schemas.openxmlformats.org/officeDocument/2006/relationships/chart" Target="../charts/chart5.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80.xml"/><Relationship Id="rId1" Type="http://schemas.openxmlformats.org/officeDocument/2006/relationships/chart" Target="../charts/chart79.xml"/></Relationships>
</file>

<file path=xl/drawings/_rels/drawing41.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82.xml"/><Relationship Id="rId1" Type="http://schemas.openxmlformats.org/officeDocument/2006/relationships/chart" Target="../charts/chart81.xml"/></Relationships>
</file>

<file path=xl/drawings/_rels/drawing42.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84.xml"/><Relationship Id="rId1" Type="http://schemas.openxmlformats.org/officeDocument/2006/relationships/chart" Target="../charts/chart83.xml"/></Relationships>
</file>

<file path=xl/drawings/_rels/drawing43.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86.xml"/><Relationship Id="rId1" Type="http://schemas.openxmlformats.org/officeDocument/2006/relationships/chart" Target="../charts/chart85.xml"/></Relationships>
</file>

<file path=xl/drawings/_rels/drawing44.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88.xml"/><Relationship Id="rId1" Type="http://schemas.openxmlformats.org/officeDocument/2006/relationships/chart" Target="../charts/chart87.xml"/></Relationships>
</file>

<file path=xl/drawings/_rels/drawing45.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90.xml"/><Relationship Id="rId1" Type="http://schemas.openxmlformats.org/officeDocument/2006/relationships/chart" Target="../charts/chart89.xml"/></Relationships>
</file>

<file path=xl/drawings/_rels/drawing46.xml.rels><?xml version="1.0" encoding="UTF-8" standalone="yes"?>
<Relationships xmlns="http://schemas.openxmlformats.org/package/2006/relationships"><Relationship Id="rId1" Type="http://schemas.openxmlformats.org/officeDocument/2006/relationships/hyperlink" Target="#'CONTENTS B'!A1"/></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0.xml"/><Relationship Id="rId5" Type="http://schemas.openxmlformats.org/officeDocument/2006/relationships/hyperlink" Target="#'CONTENTS B'!A1"/><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CONTENTS B'!A1"/><Relationship Id="rId2" Type="http://schemas.openxmlformats.org/officeDocument/2006/relationships/chart" Target="../charts/chart18.xml"/><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605790</xdr:colOff>
      <xdr:row>27</xdr:row>
      <xdr:rowOff>19050</xdr:rowOff>
    </xdr:from>
    <xdr:to>
      <xdr:col>7</xdr:col>
      <xdr:colOff>38100</xdr:colOff>
      <xdr:row>33</xdr:row>
      <xdr:rowOff>102870</xdr:rowOff>
    </xdr:to>
    <xdr:pic>
      <xdr:nvPicPr>
        <xdr:cNvPr id="1026" name="Picture 5" descr="http://ned.ruffalonl.com/Mktg/MktgMtrls/Branding%20and%20Templates/Logos/__2019_RNL_Standard%20Logo.jpg">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1830" y="6850380"/>
          <a:ext cx="134112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872490</xdr:colOff>
      <xdr:row>1</xdr:row>
      <xdr:rowOff>422552</xdr:rowOff>
    </xdr:from>
    <xdr:to>
      <xdr:col>7</xdr:col>
      <xdr:colOff>228600</xdr:colOff>
      <xdr:row>2</xdr:row>
      <xdr:rowOff>114300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2490" y="584477"/>
          <a:ext cx="3747135" cy="6918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265345" name="Chart 1">
          <a:extLst>
            <a:ext uri="{FF2B5EF4-FFF2-40B4-BE49-F238E27FC236}">
              <a16:creationId xmlns:a16="http://schemas.microsoft.com/office/drawing/2014/main" id="{00000000-0008-0000-0A00-000001A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65346" name="Chart 2">
          <a:extLst>
            <a:ext uri="{FF2B5EF4-FFF2-40B4-BE49-F238E27FC236}">
              <a16:creationId xmlns:a16="http://schemas.microsoft.com/office/drawing/2014/main" id="{00000000-0008-0000-0A00-000002A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66369" name="Chart 1">
          <a:extLst>
            <a:ext uri="{FF2B5EF4-FFF2-40B4-BE49-F238E27FC236}">
              <a16:creationId xmlns:a16="http://schemas.microsoft.com/office/drawing/2014/main" id="{00000000-0008-0000-0B00-000001B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266370" name="Chart 2">
          <a:extLst>
            <a:ext uri="{FF2B5EF4-FFF2-40B4-BE49-F238E27FC236}">
              <a16:creationId xmlns:a16="http://schemas.microsoft.com/office/drawing/2014/main" id="{00000000-0008-0000-0B00-000002B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B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267393" name="Chart 1">
          <a:extLst>
            <a:ext uri="{FF2B5EF4-FFF2-40B4-BE49-F238E27FC236}">
              <a16:creationId xmlns:a16="http://schemas.microsoft.com/office/drawing/2014/main" id="{00000000-0008-0000-0C00-000001B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267394" name="Chart 2">
          <a:extLst>
            <a:ext uri="{FF2B5EF4-FFF2-40B4-BE49-F238E27FC236}">
              <a16:creationId xmlns:a16="http://schemas.microsoft.com/office/drawing/2014/main" id="{00000000-0008-0000-0C00-000002B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328084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8881285" y="41014"/>
          <a:ext cx="561792" cy="519903"/>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68417" name="Chart 1">
          <a:extLst>
            <a:ext uri="{FF2B5EF4-FFF2-40B4-BE49-F238E27FC236}">
              <a16:creationId xmlns:a16="http://schemas.microsoft.com/office/drawing/2014/main" id="{00000000-0008-0000-0D00-000001B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68418" name="Chart 2">
          <a:extLst>
            <a:ext uri="{FF2B5EF4-FFF2-40B4-BE49-F238E27FC236}">
              <a16:creationId xmlns:a16="http://schemas.microsoft.com/office/drawing/2014/main" id="{00000000-0008-0000-0D00-000002B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302175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D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269441" name="Chart 1">
          <a:extLst>
            <a:ext uri="{FF2B5EF4-FFF2-40B4-BE49-F238E27FC236}">
              <a16:creationId xmlns:a16="http://schemas.microsoft.com/office/drawing/2014/main" id="{00000000-0008-0000-0E00-000001B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69442" name="Chart 2">
          <a:extLst>
            <a:ext uri="{FF2B5EF4-FFF2-40B4-BE49-F238E27FC236}">
              <a16:creationId xmlns:a16="http://schemas.microsoft.com/office/drawing/2014/main" id="{00000000-0008-0000-0E00-000002B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141903</xdr:colOff>
      <xdr:row>1</xdr:row>
      <xdr:rowOff>266747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E00-000004000000}"/>
            </a:ext>
          </a:extLst>
        </xdr:cNvPr>
        <xdr:cNvSpPr/>
      </xdr:nvSpPr>
      <xdr:spPr>
        <a:xfrm>
          <a:off x="8819030"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70465" name="Chart 1">
          <a:extLst>
            <a:ext uri="{FF2B5EF4-FFF2-40B4-BE49-F238E27FC236}">
              <a16:creationId xmlns:a16="http://schemas.microsoft.com/office/drawing/2014/main" id="{00000000-0008-0000-0F00-000001C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270466" name="Chart 2">
          <a:extLst>
            <a:ext uri="{FF2B5EF4-FFF2-40B4-BE49-F238E27FC236}">
              <a16:creationId xmlns:a16="http://schemas.microsoft.com/office/drawing/2014/main" id="{00000000-0008-0000-0F00-000002C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41014</xdr:rowOff>
    </xdr:from>
    <xdr:to>
      <xdr:col>14</xdr:col>
      <xdr:colOff>88491</xdr:colOff>
      <xdr:row>1</xdr:row>
      <xdr:rowOff>266747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F00-000004000000}"/>
            </a:ext>
          </a:extLst>
        </xdr:cNvPr>
        <xdr:cNvSpPr/>
      </xdr:nvSpPr>
      <xdr:spPr>
        <a:xfrm>
          <a:off x="8819030"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271489" name="Chart 1">
          <a:extLst>
            <a:ext uri="{FF2B5EF4-FFF2-40B4-BE49-F238E27FC236}">
              <a16:creationId xmlns:a16="http://schemas.microsoft.com/office/drawing/2014/main" id="{00000000-0008-0000-1000-000001C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271490" name="Chart 2">
          <a:extLst>
            <a:ext uri="{FF2B5EF4-FFF2-40B4-BE49-F238E27FC236}">
              <a16:creationId xmlns:a16="http://schemas.microsoft.com/office/drawing/2014/main" id="{00000000-0008-0000-1000-000002C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300570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0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72513" name="Chart 1">
          <a:extLst>
            <a:ext uri="{FF2B5EF4-FFF2-40B4-BE49-F238E27FC236}">
              <a16:creationId xmlns:a16="http://schemas.microsoft.com/office/drawing/2014/main" id="{00000000-0008-0000-1100-000001C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72514" name="Chart 2">
          <a:extLst>
            <a:ext uri="{FF2B5EF4-FFF2-40B4-BE49-F238E27FC236}">
              <a16:creationId xmlns:a16="http://schemas.microsoft.com/office/drawing/2014/main" id="{00000000-0008-0000-1100-000002C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300570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73537" name="Chart 1">
          <a:extLst>
            <a:ext uri="{FF2B5EF4-FFF2-40B4-BE49-F238E27FC236}">
              <a16:creationId xmlns:a16="http://schemas.microsoft.com/office/drawing/2014/main" id="{00000000-0008-0000-1200-000001C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73538" name="Chart 2">
          <a:extLst>
            <a:ext uri="{FF2B5EF4-FFF2-40B4-BE49-F238E27FC236}">
              <a16:creationId xmlns:a16="http://schemas.microsoft.com/office/drawing/2014/main" id="{00000000-0008-0000-1200-000002C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2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74561" name="Chart 1">
          <a:extLst>
            <a:ext uri="{FF2B5EF4-FFF2-40B4-BE49-F238E27FC236}">
              <a16:creationId xmlns:a16="http://schemas.microsoft.com/office/drawing/2014/main" id="{00000000-0008-0000-1300-000001D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74562" name="Chart 2">
          <a:extLst>
            <a:ext uri="{FF2B5EF4-FFF2-40B4-BE49-F238E27FC236}">
              <a16:creationId xmlns:a16="http://schemas.microsoft.com/office/drawing/2014/main" id="{00000000-0008-0000-1300-000002D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34926</xdr:colOff>
      <xdr:row>0</xdr:row>
      <xdr:rowOff>42321</xdr:rowOff>
    </xdr:from>
    <xdr:to>
      <xdr:col>14</xdr:col>
      <xdr:colOff>83141</xdr:colOff>
      <xdr:row>1</xdr:row>
      <xdr:rowOff>300888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8813988" y="58831"/>
          <a:ext cx="548640" cy="454399"/>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42543</xdr:colOff>
      <xdr:row>0</xdr:row>
      <xdr:rowOff>24764</xdr:rowOff>
    </xdr:from>
    <xdr:to>
      <xdr:col>3</xdr:col>
      <xdr:colOff>498078</xdr:colOff>
      <xdr:row>1</xdr:row>
      <xdr:rowOff>232470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479663" y="24764"/>
          <a:ext cx="455535" cy="363916"/>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mc:AlternateContent xmlns:mc="http://schemas.openxmlformats.org/markup-compatibility/2006">
    <mc:Choice xmlns:a14="http://schemas.microsoft.com/office/drawing/2010/main" Requires="a14">
      <xdr:twoCellAnchor>
        <xdr:from>
          <xdr:col>2</xdr:col>
          <xdr:colOff>510540</xdr:colOff>
          <xdr:row>23</xdr:row>
          <xdr:rowOff>220980</xdr:rowOff>
        </xdr:from>
        <xdr:to>
          <xdr:col>2</xdr:col>
          <xdr:colOff>7002780</xdr:colOff>
          <xdr:row>23</xdr:row>
          <xdr:rowOff>2773680</xdr:rowOff>
        </xdr:to>
        <xdr:sp macro="" textlink="">
          <xdr:nvSpPr>
            <xdr:cNvPr id="14303233" name="Object 1" hidden="1">
              <a:extLst>
                <a:ext uri="{63B3BB69-23CF-44E3-9099-C40C66FF867C}">
                  <a14:compatExt spid="_x0000_s14303233"/>
                </a:ext>
                <a:ext uri="{FF2B5EF4-FFF2-40B4-BE49-F238E27FC236}">
                  <a16:creationId xmlns:a16="http://schemas.microsoft.com/office/drawing/2014/main" id="{00000000-0008-0000-0200-00000140DA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91440</xdr:colOff>
          <xdr:row>30</xdr:row>
          <xdr:rowOff>106680</xdr:rowOff>
        </xdr:from>
        <xdr:to>
          <xdr:col>2</xdr:col>
          <xdr:colOff>6210300</xdr:colOff>
          <xdr:row>48</xdr:row>
          <xdr:rowOff>30480</xdr:rowOff>
        </xdr:to>
        <xdr:sp macro="" textlink="">
          <xdr:nvSpPr>
            <xdr:cNvPr id="14303234" name="Object 2" hidden="1">
              <a:extLst>
                <a:ext uri="{63B3BB69-23CF-44E3-9099-C40C66FF867C}">
                  <a14:compatExt spid="_x0000_s14303234"/>
                </a:ext>
                <a:ext uri="{FF2B5EF4-FFF2-40B4-BE49-F238E27FC236}">
                  <a16:creationId xmlns:a16="http://schemas.microsoft.com/office/drawing/2014/main" id="{00000000-0008-0000-0200-00000240DA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75585" name="Chart 1">
          <a:extLst>
            <a:ext uri="{FF2B5EF4-FFF2-40B4-BE49-F238E27FC236}">
              <a16:creationId xmlns:a16="http://schemas.microsoft.com/office/drawing/2014/main" id="{00000000-0008-0000-1400-000001D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275586" name="Chart 2">
          <a:extLst>
            <a:ext uri="{FF2B5EF4-FFF2-40B4-BE49-F238E27FC236}">
              <a16:creationId xmlns:a16="http://schemas.microsoft.com/office/drawing/2014/main" id="{00000000-0008-0000-1400-000002D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307964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4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76609" name="Chart 1">
          <a:extLst>
            <a:ext uri="{FF2B5EF4-FFF2-40B4-BE49-F238E27FC236}">
              <a16:creationId xmlns:a16="http://schemas.microsoft.com/office/drawing/2014/main" id="{00000000-0008-0000-1500-000001D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76610" name="Chart 2">
          <a:extLst>
            <a:ext uri="{FF2B5EF4-FFF2-40B4-BE49-F238E27FC236}">
              <a16:creationId xmlns:a16="http://schemas.microsoft.com/office/drawing/2014/main" id="{00000000-0008-0000-1500-000002D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302175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5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77633" name="Chart 1">
          <a:extLst>
            <a:ext uri="{FF2B5EF4-FFF2-40B4-BE49-F238E27FC236}">
              <a16:creationId xmlns:a16="http://schemas.microsoft.com/office/drawing/2014/main" id="{00000000-0008-0000-1600-000001D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77634" name="Chart 2">
          <a:extLst>
            <a:ext uri="{FF2B5EF4-FFF2-40B4-BE49-F238E27FC236}">
              <a16:creationId xmlns:a16="http://schemas.microsoft.com/office/drawing/2014/main" id="{00000000-0008-0000-1600-000002D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2363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6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78657" name="Chart 1">
          <a:extLst>
            <a:ext uri="{FF2B5EF4-FFF2-40B4-BE49-F238E27FC236}">
              <a16:creationId xmlns:a16="http://schemas.microsoft.com/office/drawing/2014/main" id="{00000000-0008-0000-1700-000001E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78658" name="Chart 2">
          <a:extLst>
            <a:ext uri="{FF2B5EF4-FFF2-40B4-BE49-F238E27FC236}">
              <a16:creationId xmlns:a16="http://schemas.microsoft.com/office/drawing/2014/main" id="{00000000-0008-0000-1700-000002E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7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79681" name="Chart 1">
          <a:extLst>
            <a:ext uri="{FF2B5EF4-FFF2-40B4-BE49-F238E27FC236}">
              <a16:creationId xmlns:a16="http://schemas.microsoft.com/office/drawing/2014/main" id="{00000000-0008-0000-1800-000001E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279682" name="Chart 2">
          <a:extLst>
            <a:ext uri="{FF2B5EF4-FFF2-40B4-BE49-F238E27FC236}">
              <a16:creationId xmlns:a16="http://schemas.microsoft.com/office/drawing/2014/main" id="{00000000-0008-0000-1800-000002E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8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80705" name="Chart 1">
          <a:extLst>
            <a:ext uri="{FF2B5EF4-FFF2-40B4-BE49-F238E27FC236}">
              <a16:creationId xmlns:a16="http://schemas.microsoft.com/office/drawing/2014/main" id="{00000000-0008-0000-1900-000001E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80706" name="Chart 2">
          <a:extLst>
            <a:ext uri="{FF2B5EF4-FFF2-40B4-BE49-F238E27FC236}">
              <a16:creationId xmlns:a16="http://schemas.microsoft.com/office/drawing/2014/main" id="{00000000-0008-0000-1900-000002E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56030</xdr:rowOff>
    </xdr:from>
    <xdr:to>
      <xdr:col>14</xdr:col>
      <xdr:colOff>150910</xdr:colOff>
      <xdr:row>1</xdr:row>
      <xdr:rowOff>302175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900-000004000000}"/>
            </a:ext>
          </a:extLst>
        </xdr:cNvPr>
        <xdr:cNvSpPr/>
      </xdr:nvSpPr>
      <xdr:spPr>
        <a:xfrm>
          <a:off x="8830236"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281729" name="Chart 1">
          <a:extLst>
            <a:ext uri="{FF2B5EF4-FFF2-40B4-BE49-F238E27FC236}">
              <a16:creationId xmlns:a16="http://schemas.microsoft.com/office/drawing/2014/main" id="{00000000-0008-0000-1A00-000001E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81730" name="Chart 2">
          <a:extLst>
            <a:ext uri="{FF2B5EF4-FFF2-40B4-BE49-F238E27FC236}">
              <a16:creationId xmlns:a16="http://schemas.microsoft.com/office/drawing/2014/main" id="{00000000-0008-0000-1A00-000002E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A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82753" name="Chart 1">
          <a:extLst>
            <a:ext uri="{FF2B5EF4-FFF2-40B4-BE49-F238E27FC236}">
              <a16:creationId xmlns:a16="http://schemas.microsoft.com/office/drawing/2014/main" id="{00000000-0008-0000-1B00-000001F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282754" name="Chart 2">
          <a:extLst>
            <a:ext uri="{FF2B5EF4-FFF2-40B4-BE49-F238E27FC236}">
              <a16:creationId xmlns:a16="http://schemas.microsoft.com/office/drawing/2014/main" id="{00000000-0008-0000-1B00-000002F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B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283777" name="Chart 1">
          <a:extLst>
            <a:ext uri="{FF2B5EF4-FFF2-40B4-BE49-F238E27FC236}">
              <a16:creationId xmlns:a16="http://schemas.microsoft.com/office/drawing/2014/main" id="{00000000-0008-0000-1C00-000001F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283778" name="Chart 2">
          <a:extLst>
            <a:ext uri="{FF2B5EF4-FFF2-40B4-BE49-F238E27FC236}">
              <a16:creationId xmlns:a16="http://schemas.microsoft.com/office/drawing/2014/main" id="{00000000-0008-0000-1C00-000002F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C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84801" name="Chart 1">
          <a:extLst>
            <a:ext uri="{FF2B5EF4-FFF2-40B4-BE49-F238E27FC236}">
              <a16:creationId xmlns:a16="http://schemas.microsoft.com/office/drawing/2014/main" id="{00000000-0008-0000-1D00-000001F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84802" name="Chart 2">
          <a:extLst>
            <a:ext uri="{FF2B5EF4-FFF2-40B4-BE49-F238E27FC236}">
              <a16:creationId xmlns:a16="http://schemas.microsoft.com/office/drawing/2014/main" id="{00000000-0008-0000-1D00-000002F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D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41275</xdr:colOff>
      <xdr:row>0</xdr:row>
      <xdr:rowOff>62864</xdr:rowOff>
    </xdr:from>
    <xdr:to>
      <xdr:col>3</xdr:col>
      <xdr:colOff>498023</xdr:colOff>
      <xdr:row>1</xdr:row>
      <xdr:rowOff>270570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346950" y="66674"/>
          <a:ext cx="445424" cy="36576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2</xdr:col>
      <xdr:colOff>331470</xdr:colOff>
      <xdr:row>10</xdr:row>
      <xdr:rowOff>0</xdr:rowOff>
    </xdr:from>
    <xdr:to>
      <xdr:col>13</xdr:col>
      <xdr:colOff>11430</xdr:colOff>
      <xdr:row>33</xdr:row>
      <xdr:rowOff>83820</xdr:rowOff>
    </xdr:to>
    <xdr:graphicFrame macro="">
      <xdr:nvGraphicFramePr>
        <xdr:cNvPr id="14285825" name="Chart 1">
          <a:extLst>
            <a:ext uri="{FF2B5EF4-FFF2-40B4-BE49-F238E27FC236}">
              <a16:creationId xmlns:a16="http://schemas.microsoft.com/office/drawing/2014/main" id="{00000000-0008-0000-1E00-000001F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85826" name="Chart 2">
          <a:extLst>
            <a:ext uri="{FF2B5EF4-FFF2-40B4-BE49-F238E27FC236}">
              <a16:creationId xmlns:a16="http://schemas.microsoft.com/office/drawing/2014/main" id="{00000000-0008-0000-1E00-000002F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6176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E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86849" name="Chart 1">
          <a:extLst>
            <a:ext uri="{FF2B5EF4-FFF2-40B4-BE49-F238E27FC236}">
              <a16:creationId xmlns:a16="http://schemas.microsoft.com/office/drawing/2014/main" id="{00000000-0008-0000-1F00-0000010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13</xdr:col>
      <xdr:colOff>0</xdr:colOff>
      <xdr:row>33</xdr:row>
      <xdr:rowOff>106680</xdr:rowOff>
    </xdr:to>
    <xdr:graphicFrame macro="">
      <xdr:nvGraphicFramePr>
        <xdr:cNvPr id="14286850" name="Chart 2">
          <a:extLst>
            <a:ext uri="{FF2B5EF4-FFF2-40B4-BE49-F238E27FC236}">
              <a16:creationId xmlns:a16="http://schemas.microsoft.com/office/drawing/2014/main" id="{00000000-0008-0000-1F00-0000020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1F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12</xdr:col>
      <xdr:colOff>861060</xdr:colOff>
      <xdr:row>33</xdr:row>
      <xdr:rowOff>106680</xdr:rowOff>
    </xdr:to>
    <xdr:graphicFrame macro="">
      <xdr:nvGraphicFramePr>
        <xdr:cNvPr id="14287873" name="Chart 1">
          <a:extLst>
            <a:ext uri="{FF2B5EF4-FFF2-40B4-BE49-F238E27FC236}">
              <a16:creationId xmlns:a16="http://schemas.microsoft.com/office/drawing/2014/main" id="{00000000-0008-0000-2000-0000010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12</xdr:col>
      <xdr:colOff>861060</xdr:colOff>
      <xdr:row>68</xdr:row>
      <xdr:rowOff>64770</xdr:rowOff>
    </xdr:to>
    <xdr:graphicFrame macro="">
      <xdr:nvGraphicFramePr>
        <xdr:cNvPr id="14287874" name="Chart 2">
          <a:extLst>
            <a:ext uri="{FF2B5EF4-FFF2-40B4-BE49-F238E27FC236}">
              <a16:creationId xmlns:a16="http://schemas.microsoft.com/office/drawing/2014/main" id="{00000000-0008-0000-2000-0000020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0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88897" name="Chart 1">
          <a:extLst>
            <a:ext uri="{FF2B5EF4-FFF2-40B4-BE49-F238E27FC236}">
              <a16:creationId xmlns:a16="http://schemas.microsoft.com/office/drawing/2014/main" id="{00000000-0008-0000-2100-0000010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88898" name="Chart 2">
          <a:extLst>
            <a:ext uri="{FF2B5EF4-FFF2-40B4-BE49-F238E27FC236}">
              <a16:creationId xmlns:a16="http://schemas.microsoft.com/office/drawing/2014/main" id="{00000000-0008-0000-2100-0000020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1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89921" name="Chart 1">
          <a:extLst>
            <a:ext uri="{FF2B5EF4-FFF2-40B4-BE49-F238E27FC236}">
              <a16:creationId xmlns:a16="http://schemas.microsoft.com/office/drawing/2014/main" id="{00000000-0008-0000-2200-0000010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89922" name="Chart 2">
          <a:extLst>
            <a:ext uri="{FF2B5EF4-FFF2-40B4-BE49-F238E27FC236}">
              <a16:creationId xmlns:a16="http://schemas.microsoft.com/office/drawing/2014/main" id="{00000000-0008-0000-2200-0000020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2363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2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90945" name="Chart 1">
          <a:extLst>
            <a:ext uri="{FF2B5EF4-FFF2-40B4-BE49-F238E27FC236}">
              <a16:creationId xmlns:a16="http://schemas.microsoft.com/office/drawing/2014/main" id="{00000000-0008-0000-2300-0000011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90946" name="Chart 2">
          <a:extLst>
            <a:ext uri="{FF2B5EF4-FFF2-40B4-BE49-F238E27FC236}">
              <a16:creationId xmlns:a16="http://schemas.microsoft.com/office/drawing/2014/main" id="{00000000-0008-0000-2300-0000021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3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91969" name="Chart 1">
          <a:extLst>
            <a:ext uri="{FF2B5EF4-FFF2-40B4-BE49-F238E27FC236}">
              <a16:creationId xmlns:a16="http://schemas.microsoft.com/office/drawing/2014/main" id="{00000000-0008-0000-2400-0000011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291970" name="Chart 2">
          <a:extLst>
            <a:ext uri="{FF2B5EF4-FFF2-40B4-BE49-F238E27FC236}">
              <a16:creationId xmlns:a16="http://schemas.microsoft.com/office/drawing/2014/main" id="{00000000-0008-0000-2400-0000021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4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92993" name="Chart 1">
          <a:extLst>
            <a:ext uri="{FF2B5EF4-FFF2-40B4-BE49-F238E27FC236}">
              <a16:creationId xmlns:a16="http://schemas.microsoft.com/office/drawing/2014/main" id="{00000000-0008-0000-2500-0000011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92994" name="Chart 2">
          <a:extLst>
            <a:ext uri="{FF2B5EF4-FFF2-40B4-BE49-F238E27FC236}">
              <a16:creationId xmlns:a16="http://schemas.microsoft.com/office/drawing/2014/main" id="{00000000-0008-0000-2500-0000021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300570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5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94017" name="Chart 1">
          <a:extLst>
            <a:ext uri="{FF2B5EF4-FFF2-40B4-BE49-F238E27FC236}">
              <a16:creationId xmlns:a16="http://schemas.microsoft.com/office/drawing/2014/main" id="{00000000-0008-0000-2600-0000011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94018" name="Chart 2">
          <a:extLst>
            <a:ext uri="{FF2B5EF4-FFF2-40B4-BE49-F238E27FC236}">
              <a16:creationId xmlns:a16="http://schemas.microsoft.com/office/drawing/2014/main" id="{00000000-0008-0000-2600-0000021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2363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6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95041" name="Chart 1">
          <a:extLst>
            <a:ext uri="{FF2B5EF4-FFF2-40B4-BE49-F238E27FC236}">
              <a16:creationId xmlns:a16="http://schemas.microsoft.com/office/drawing/2014/main" id="{00000000-0008-0000-2700-0000012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95042" name="Chart 2">
          <a:extLst>
            <a:ext uri="{FF2B5EF4-FFF2-40B4-BE49-F238E27FC236}">
              <a16:creationId xmlns:a16="http://schemas.microsoft.com/office/drawing/2014/main" id="{00000000-0008-0000-2700-0000022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1</xdr:row>
      <xdr:rowOff>300945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7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411480</xdr:colOff>
      <xdr:row>6</xdr:row>
      <xdr:rowOff>7620</xdr:rowOff>
    </xdr:from>
    <xdr:to>
      <xdr:col>8</xdr:col>
      <xdr:colOff>30480</xdr:colOff>
      <xdr:row>12</xdr:row>
      <xdr:rowOff>381000</xdr:rowOff>
    </xdr:to>
    <xdr:graphicFrame macro="">
      <xdr:nvGraphicFramePr>
        <xdr:cNvPr id="14259201" name="Chart 1">
          <a:extLst>
            <a:ext uri="{FF2B5EF4-FFF2-40B4-BE49-F238E27FC236}">
              <a16:creationId xmlns:a16="http://schemas.microsoft.com/office/drawing/2014/main" id="{00000000-0008-0000-0400-0000019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655320</xdr:colOff>
      <xdr:row>46</xdr:row>
      <xdr:rowOff>0</xdr:rowOff>
    </xdr:from>
    <xdr:to>
      <xdr:col>8</xdr:col>
      <xdr:colOff>38100</xdr:colOff>
      <xdr:row>52</xdr:row>
      <xdr:rowOff>392430</xdr:rowOff>
    </xdr:to>
    <xdr:graphicFrame macro="">
      <xdr:nvGraphicFramePr>
        <xdr:cNvPr id="14259202" name="Chart 2">
          <a:extLst>
            <a:ext uri="{FF2B5EF4-FFF2-40B4-BE49-F238E27FC236}">
              <a16:creationId xmlns:a16="http://schemas.microsoft.com/office/drawing/2014/main" id="{00000000-0008-0000-0400-0000029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430530</xdr:colOff>
      <xdr:row>32</xdr:row>
      <xdr:rowOff>7620</xdr:rowOff>
    </xdr:from>
    <xdr:to>
      <xdr:col>8</xdr:col>
      <xdr:colOff>19050</xdr:colOff>
      <xdr:row>38</xdr:row>
      <xdr:rowOff>392430</xdr:rowOff>
    </xdr:to>
    <xdr:graphicFrame macro="">
      <xdr:nvGraphicFramePr>
        <xdr:cNvPr id="14259203" name="Chart 3">
          <a:extLst>
            <a:ext uri="{FF2B5EF4-FFF2-40B4-BE49-F238E27FC236}">
              <a16:creationId xmlns:a16="http://schemas.microsoft.com/office/drawing/2014/main" id="{00000000-0008-0000-0400-0000039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441960</xdr:colOff>
      <xdr:row>59</xdr:row>
      <xdr:rowOff>7620</xdr:rowOff>
    </xdr:from>
    <xdr:to>
      <xdr:col>8</xdr:col>
      <xdr:colOff>49530</xdr:colOff>
      <xdr:row>65</xdr:row>
      <xdr:rowOff>392430</xdr:rowOff>
    </xdr:to>
    <xdr:graphicFrame macro="">
      <xdr:nvGraphicFramePr>
        <xdr:cNvPr id="14259204" name="Chart 4">
          <a:extLst>
            <a:ext uri="{FF2B5EF4-FFF2-40B4-BE49-F238E27FC236}">
              <a16:creationId xmlns:a16="http://schemas.microsoft.com/office/drawing/2014/main" id="{00000000-0008-0000-0400-0000049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422910</xdr:colOff>
      <xdr:row>18</xdr:row>
      <xdr:rowOff>106680</xdr:rowOff>
    </xdr:from>
    <xdr:to>
      <xdr:col>8</xdr:col>
      <xdr:colOff>0</xdr:colOff>
      <xdr:row>25</xdr:row>
      <xdr:rowOff>361950</xdr:rowOff>
    </xdr:to>
    <xdr:graphicFrame macro="">
      <xdr:nvGraphicFramePr>
        <xdr:cNvPr id="14259205" name="Chart 6">
          <a:extLst>
            <a:ext uri="{FF2B5EF4-FFF2-40B4-BE49-F238E27FC236}">
              <a16:creationId xmlns:a16="http://schemas.microsoft.com/office/drawing/2014/main" id="{00000000-0008-0000-0400-0000059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387350</xdr:colOff>
      <xdr:row>0</xdr:row>
      <xdr:rowOff>31750</xdr:rowOff>
    </xdr:from>
    <xdr:to>
      <xdr:col>8</xdr:col>
      <xdr:colOff>747231</xdr:colOff>
      <xdr:row>1</xdr:row>
      <xdr:rowOff>146050</xdr:rowOff>
    </xdr:to>
    <xdr:sp macro="" textlink="">
      <xdr:nvSpPr>
        <xdr:cNvPr id="10" name="Rounded Rectangle 9">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a:off x="5718175" y="31750"/>
          <a:ext cx="359881" cy="31115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600" b="1">
              <a:solidFill>
                <a:sysClr val="windowText" lastClr="000000"/>
              </a:solidFill>
              <a:latin typeface="Arial" pitchFamily="34" charset="0"/>
              <a:cs typeface="Arial" pitchFamily="34" charset="0"/>
            </a:rPr>
            <a:t>TOC</a:t>
          </a: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96065" name="Chart 1">
          <a:extLst>
            <a:ext uri="{FF2B5EF4-FFF2-40B4-BE49-F238E27FC236}">
              <a16:creationId xmlns:a16="http://schemas.microsoft.com/office/drawing/2014/main" id="{00000000-0008-0000-2800-0000012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296066" name="Chart 2">
          <a:extLst>
            <a:ext uri="{FF2B5EF4-FFF2-40B4-BE49-F238E27FC236}">
              <a16:creationId xmlns:a16="http://schemas.microsoft.com/office/drawing/2014/main" id="{00000000-0008-0000-2800-0000022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306917</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800-000004000000}"/>
            </a:ext>
          </a:extLst>
        </xdr:cNvPr>
        <xdr:cNvSpPr/>
      </xdr:nvSpPr>
      <xdr:spPr>
        <a:xfrm>
          <a:off x="8881285" y="41014"/>
          <a:ext cx="561792" cy="498736"/>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97089" name="Chart 1">
          <a:extLst>
            <a:ext uri="{FF2B5EF4-FFF2-40B4-BE49-F238E27FC236}">
              <a16:creationId xmlns:a16="http://schemas.microsoft.com/office/drawing/2014/main" id="{00000000-0008-0000-2900-0000012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97090" name="Chart 2">
          <a:extLst>
            <a:ext uri="{FF2B5EF4-FFF2-40B4-BE49-F238E27FC236}">
              <a16:creationId xmlns:a16="http://schemas.microsoft.com/office/drawing/2014/main" id="{00000000-0008-0000-2900-0000022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60699</xdr:colOff>
      <xdr:row>0</xdr:row>
      <xdr:rowOff>41014</xdr:rowOff>
    </xdr:from>
    <xdr:to>
      <xdr:col>14</xdr:col>
      <xdr:colOff>164771</xdr:colOff>
      <xdr:row>1</xdr:row>
      <xdr:rowOff>300570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900-000004000000}"/>
            </a:ext>
          </a:extLst>
        </xdr:cNvPr>
        <xdr:cNvSpPr/>
      </xdr:nvSpPr>
      <xdr:spPr>
        <a:xfrm>
          <a:off x="8841442"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98113" name="Chart 1">
          <a:extLst>
            <a:ext uri="{FF2B5EF4-FFF2-40B4-BE49-F238E27FC236}">
              <a16:creationId xmlns:a16="http://schemas.microsoft.com/office/drawing/2014/main" id="{00000000-0008-0000-2A00-0000012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98114" name="Chart 2">
          <a:extLst>
            <a:ext uri="{FF2B5EF4-FFF2-40B4-BE49-F238E27FC236}">
              <a16:creationId xmlns:a16="http://schemas.microsoft.com/office/drawing/2014/main" id="{00000000-0008-0000-2A00-0000022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39520</xdr:rowOff>
    </xdr:from>
    <xdr:to>
      <xdr:col>14</xdr:col>
      <xdr:colOff>141903</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A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3.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99137" name="Chart 1">
          <a:extLst>
            <a:ext uri="{FF2B5EF4-FFF2-40B4-BE49-F238E27FC236}">
              <a16:creationId xmlns:a16="http://schemas.microsoft.com/office/drawing/2014/main" id="{00000000-0008-0000-2B00-0000013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99138" name="Chart 2">
          <a:extLst>
            <a:ext uri="{FF2B5EF4-FFF2-40B4-BE49-F238E27FC236}">
              <a16:creationId xmlns:a16="http://schemas.microsoft.com/office/drawing/2014/main" id="{00000000-0008-0000-2B00-00000230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B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4.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300161" name="Chart 1">
          <a:extLst>
            <a:ext uri="{FF2B5EF4-FFF2-40B4-BE49-F238E27FC236}">
              <a16:creationId xmlns:a16="http://schemas.microsoft.com/office/drawing/2014/main" id="{00000000-0008-0000-2C00-0000013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300162" name="Chart 2">
          <a:extLst>
            <a:ext uri="{FF2B5EF4-FFF2-40B4-BE49-F238E27FC236}">
              <a16:creationId xmlns:a16="http://schemas.microsoft.com/office/drawing/2014/main" id="{00000000-0008-0000-2C00-0000023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9253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C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301185" name="Chart 1">
          <a:extLst>
            <a:ext uri="{FF2B5EF4-FFF2-40B4-BE49-F238E27FC236}">
              <a16:creationId xmlns:a16="http://schemas.microsoft.com/office/drawing/2014/main" id="{00000000-0008-0000-2D00-0000013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301186" name="Chart 2">
          <a:extLst>
            <a:ext uri="{FF2B5EF4-FFF2-40B4-BE49-F238E27FC236}">
              <a16:creationId xmlns:a16="http://schemas.microsoft.com/office/drawing/2014/main" id="{00000000-0008-0000-2D00-00000238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1</xdr:row>
      <xdr:rowOff>264584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2D00-000004000000}"/>
            </a:ext>
          </a:extLst>
        </xdr:cNvPr>
        <xdr:cNvSpPr/>
      </xdr:nvSpPr>
      <xdr:spPr>
        <a:xfrm>
          <a:off x="8881285" y="41014"/>
          <a:ext cx="561792" cy="456403"/>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dr:col>4</xdr:col>
      <xdr:colOff>4711064</xdr:colOff>
      <xdr:row>0</xdr:row>
      <xdr:rowOff>0</xdr:rowOff>
    </xdr:from>
    <xdr:to>
      <xdr:col>5</xdr:col>
      <xdr:colOff>487690</xdr:colOff>
      <xdr:row>1</xdr:row>
      <xdr:rowOff>190500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6010274" y="0"/>
          <a:ext cx="475488" cy="36195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529590</xdr:colOff>
      <xdr:row>17</xdr:row>
      <xdr:rowOff>114300</xdr:rowOff>
    </xdr:from>
    <xdr:to>
      <xdr:col>8</xdr:col>
      <xdr:colOff>30480</xdr:colOff>
      <xdr:row>24</xdr:row>
      <xdr:rowOff>381000</xdr:rowOff>
    </xdr:to>
    <xdr:graphicFrame macro="">
      <xdr:nvGraphicFramePr>
        <xdr:cNvPr id="14260225" name="Chart 1">
          <a:extLst>
            <a:ext uri="{FF2B5EF4-FFF2-40B4-BE49-F238E27FC236}">
              <a16:creationId xmlns:a16="http://schemas.microsoft.com/office/drawing/2014/main" id="{00000000-0008-0000-0500-0000019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411480</xdr:colOff>
      <xdr:row>46</xdr:row>
      <xdr:rowOff>7620</xdr:rowOff>
    </xdr:from>
    <xdr:to>
      <xdr:col>8</xdr:col>
      <xdr:colOff>19050</xdr:colOff>
      <xdr:row>52</xdr:row>
      <xdr:rowOff>381000</xdr:rowOff>
    </xdr:to>
    <xdr:graphicFrame macro="">
      <xdr:nvGraphicFramePr>
        <xdr:cNvPr id="14260226" name="Chart 2">
          <a:extLst>
            <a:ext uri="{FF2B5EF4-FFF2-40B4-BE49-F238E27FC236}">
              <a16:creationId xmlns:a16="http://schemas.microsoft.com/office/drawing/2014/main" id="{00000000-0008-0000-0500-0000029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373380</xdr:colOff>
      <xdr:row>32</xdr:row>
      <xdr:rowOff>114300</xdr:rowOff>
    </xdr:from>
    <xdr:to>
      <xdr:col>8</xdr:col>
      <xdr:colOff>19050</xdr:colOff>
      <xdr:row>39</xdr:row>
      <xdr:rowOff>373380</xdr:rowOff>
    </xdr:to>
    <xdr:graphicFrame macro="">
      <xdr:nvGraphicFramePr>
        <xdr:cNvPr id="14260227" name="Chart 3">
          <a:extLst>
            <a:ext uri="{FF2B5EF4-FFF2-40B4-BE49-F238E27FC236}">
              <a16:creationId xmlns:a16="http://schemas.microsoft.com/office/drawing/2014/main" id="{00000000-0008-0000-0500-0000039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400050</xdr:colOff>
      <xdr:row>59</xdr:row>
      <xdr:rowOff>0</xdr:rowOff>
    </xdr:from>
    <xdr:to>
      <xdr:col>8</xdr:col>
      <xdr:colOff>38100</xdr:colOff>
      <xdr:row>65</xdr:row>
      <xdr:rowOff>381000</xdr:rowOff>
    </xdr:to>
    <xdr:graphicFrame macro="">
      <xdr:nvGraphicFramePr>
        <xdr:cNvPr id="14260228" name="Chart 4">
          <a:extLst>
            <a:ext uri="{FF2B5EF4-FFF2-40B4-BE49-F238E27FC236}">
              <a16:creationId xmlns:a16="http://schemas.microsoft.com/office/drawing/2014/main" id="{00000000-0008-0000-0500-0000049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0</xdr:row>
      <xdr:rowOff>25400</xdr:rowOff>
    </xdr:from>
    <xdr:to>
      <xdr:col>9</xdr:col>
      <xdr:colOff>49696</xdr:colOff>
      <xdr:row>1</xdr:row>
      <xdr:rowOff>92680</xdr:rowOff>
    </xdr:to>
    <xdr:sp macro="" textlink="">
      <xdr:nvSpPr>
        <xdr:cNvPr id="6" name="Rounded Rectangle 5">
          <a:hlinkClick xmlns:r="http://schemas.openxmlformats.org/officeDocument/2006/relationships" r:id="rId5"/>
          <a:extLst>
            <a:ext uri="{FF2B5EF4-FFF2-40B4-BE49-F238E27FC236}">
              <a16:creationId xmlns:a16="http://schemas.microsoft.com/office/drawing/2014/main" id="{00000000-0008-0000-0500-000006000000}"/>
            </a:ext>
          </a:extLst>
        </xdr:cNvPr>
        <xdr:cNvSpPr/>
      </xdr:nvSpPr>
      <xdr:spPr>
        <a:xfrm>
          <a:off x="5807075" y="25400"/>
          <a:ext cx="367196" cy="32128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600" b="1">
              <a:solidFill>
                <a:sysClr val="windowText" lastClr="000000"/>
              </a:solidFill>
              <a:latin typeface="Arial" pitchFamily="34" charset="0"/>
              <a:cs typeface="Arial" pitchFamily="34" charset="0"/>
            </a:rPr>
            <a:t>TOC</a:t>
          </a:r>
        </a:p>
      </xdr:txBody>
    </xdr:sp>
    <xdr:clientData fPrintsWithSheet="0"/>
  </xdr:twoCellAnchor>
  <xdr:twoCellAnchor>
    <xdr:from>
      <xdr:col>1</xdr:col>
      <xdr:colOff>717550</xdr:colOff>
      <xdr:row>4</xdr:row>
      <xdr:rowOff>111125</xdr:rowOff>
    </xdr:from>
    <xdr:to>
      <xdr:col>8</xdr:col>
      <xdr:colOff>30480</xdr:colOff>
      <xdr:row>11</xdr:row>
      <xdr:rowOff>381000</xdr:rowOff>
    </xdr:to>
    <xdr:graphicFrame macro="">
      <xdr:nvGraphicFramePr>
        <xdr:cNvPr id="14260230" name="Chart 5">
          <a:extLst>
            <a:ext uri="{FF2B5EF4-FFF2-40B4-BE49-F238E27FC236}">
              <a16:creationId xmlns:a16="http://schemas.microsoft.com/office/drawing/2014/main" id="{00000000-0008-0000-0500-0000069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342900</xdr:colOff>
      <xdr:row>10</xdr:row>
      <xdr:rowOff>0</xdr:rowOff>
    </xdr:from>
    <xdr:to>
      <xdr:col>13</xdr:col>
      <xdr:colOff>0</xdr:colOff>
      <xdr:row>33</xdr:row>
      <xdr:rowOff>83820</xdr:rowOff>
    </xdr:to>
    <xdr:graphicFrame macro="">
      <xdr:nvGraphicFramePr>
        <xdr:cNvPr id="14261249" name="Chart 1">
          <a:extLst>
            <a:ext uri="{FF2B5EF4-FFF2-40B4-BE49-F238E27FC236}">
              <a16:creationId xmlns:a16="http://schemas.microsoft.com/office/drawing/2014/main" id="{00000000-0008-0000-0600-0000019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331470</xdr:colOff>
      <xdr:row>45</xdr:row>
      <xdr:rowOff>0</xdr:rowOff>
    </xdr:from>
    <xdr:to>
      <xdr:col>13</xdr:col>
      <xdr:colOff>0</xdr:colOff>
      <xdr:row>68</xdr:row>
      <xdr:rowOff>83820</xdr:rowOff>
    </xdr:to>
    <xdr:graphicFrame macro="">
      <xdr:nvGraphicFramePr>
        <xdr:cNvPr id="14261250" name="Chart 2">
          <a:extLst>
            <a:ext uri="{FF2B5EF4-FFF2-40B4-BE49-F238E27FC236}">
              <a16:creationId xmlns:a16="http://schemas.microsoft.com/office/drawing/2014/main" id="{00000000-0008-0000-0600-0000029C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39519</xdr:rowOff>
    </xdr:from>
    <xdr:to>
      <xdr:col>14</xdr:col>
      <xdr:colOff>141903</xdr:colOff>
      <xdr:row>2</xdr:row>
      <xdr:rowOff>315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600-000006000000}"/>
            </a:ext>
          </a:extLst>
        </xdr:cNvPr>
        <xdr:cNvSpPr/>
      </xdr:nvSpPr>
      <xdr:spPr>
        <a:xfrm>
          <a:off x="8819030" y="56029"/>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285750</xdr:colOff>
      <xdr:row>45</xdr:row>
      <xdr:rowOff>0</xdr:rowOff>
    </xdr:from>
    <xdr:to>
      <xdr:col>13</xdr:col>
      <xdr:colOff>0</xdr:colOff>
      <xdr:row>68</xdr:row>
      <xdr:rowOff>64770</xdr:rowOff>
    </xdr:to>
    <xdr:graphicFrame macro="">
      <xdr:nvGraphicFramePr>
        <xdr:cNvPr id="14262273" name="Chart 3">
          <a:extLst>
            <a:ext uri="{FF2B5EF4-FFF2-40B4-BE49-F238E27FC236}">
              <a16:creationId xmlns:a16="http://schemas.microsoft.com/office/drawing/2014/main" id="{00000000-0008-0000-0700-000001A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10</xdr:row>
      <xdr:rowOff>0</xdr:rowOff>
    </xdr:from>
    <xdr:to>
      <xdr:col>12</xdr:col>
      <xdr:colOff>861060</xdr:colOff>
      <xdr:row>33</xdr:row>
      <xdr:rowOff>106680</xdr:rowOff>
    </xdr:to>
    <xdr:graphicFrame macro="">
      <xdr:nvGraphicFramePr>
        <xdr:cNvPr id="14262274" name="Chart 4">
          <a:extLst>
            <a:ext uri="{FF2B5EF4-FFF2-40B4-BE49-F238E27FC236}">
              <a16:creationId xmlns:a16="http://schemas.microsoft.com/office/drawing/2014/main" id="{00000000-0008-0000-0700-000002A0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27268</xdr:colOff>
      <xdr:row>0</xdr:row>
      <xdr:rowOff>39520</xdr:rowOff>
    </xdr:from>
    <xdr:to>
      <xdr:col>14</xdr:col>
      <xdr:colOff>88491</xdr:colOff>
      <xdr:row>2</xdr:row>
      <xdr:rowOff>316</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8819030" y="56030"/>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63297" name="Chart 3">
          <a:extLst>
            <a:ext uri="{FF2B5EF4-FFF2-40B4-BE49-F238E27FC236}">
              <a16:creationId xmlns:a16="http://schemas.microsoft.com/office/drawing/2014/main" id="{00000000-0008-0000-0800-000001A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45</xdr:row>
      <xdr:rowOff>7620</xdr:rowOff>
    </xdr:from>
    <xdr:to>
      <xdr:col>13</xdr:col>
      <xdr:colOff>0</xdr:colOff>
      <xdr:row>68</xdr:row>
      <xdr:rowOff>64770</xdr:rowOff>
    </xdr:to>
    <xdr:graphicFrame macro="">
      <xdr:nvGraphicFramePr>
        <xdr:cNvPr id="14263298" name="Chart 4">
          <a:extLst>
            <a:ext uri="{FF2B5EF4-FFF2-40B4-BE49-F238E27FC236}">
              <a16:creationId xmlns:a16="http://schemas.microsoft.com/office/drawing/2014/main" id="{00000000-0008-0000-0800-000002A4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293370</xdr:colOff>
      <xdr:row>10</xdr:row>
      <xdr:rowOff>7620</xdr:rowOff>
    </xdr:from>
    <xdr:to>
      <xdr:col>13</xdr:col>
      <xdr:colOff>0</xdr:colOff>
      <xdr:row>33</xdr:row>
      <xdr:rowOff>106680</xdr:rowOff>
    </xdr:to>
    <xdr:graphicFrame macro="">
      <xdr:nvGraphicFramePr>
        <xdr:cNvPr id="14264321" name="Chart 1">
          <a:extLst>
            <a:ext uri="{FF2B5EF4-FFF2-40B4-BE49-F238E27FC236}">
              <a16:creationId xmlns:a16="http://schemas.microsoft.com/office/drawing/2014/main" id="{00000000-0008-0000-0900-000001A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293370</xdr:colOff>
      <xdr:row>46</xdr:row>
      <xdr:rowOff>7620</xdr:rowOff>
    </xdr:from>
    <xdr:to>
      <xdr:col>13</xdr:col>
      <xdr:colOff>0</xdr:colOff>
      <xdr:row>69</xdr:row>
      <xdr:rowOff>64770</xdr:rowOff>
    </xdr:to>
    <xdr:graphicFrame macro="">
      <xdr:nvGraphicFramePr>
        <xdr:cNvPr id="14264322" name="Chart 2">
          <a:extLst>
            <a:ext uri="{FF2B5EF4-FFF2-40B4-BE49-F238E27FC236}">
              <a16:creationId xmlns:a16="http://schemas.microsoft.com/office/drawing/2014/main" id="{00000000-0008-0000-0900-000002A8D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33618</xdr:colOff>
      <xdr:row>0</xdr:row>
      <xdr:rowOff>41014</xdr:rowOff>
    </xdr:from>
    <xdr:to>
      <xdr:col>14</xdr:col>
      <xdr:colOff>150910</xdr:colOff>
      <xdr:row>2</xdr:row>
      <xdr:rowOff>2268</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900-000004000000}"/>
            </a:ext>
          </a:extLst>
        </xdr:cNvPr>
        <xdr:cNvSpPr/>
      </xdr:nvSpPr>
      <xdr:spPr>
        <a:xfrm>
          <a:off x="8830236" y="44824"/>
          <a:ext cx="548640" cy="457200"/>
        </a:xfrm>
        <a:prstGeom prst="roundRect">
          <a:avLst>
            <a:gd name="adj" fmla="val 0"/>
          </a:avLst>
        </a:prstGeom>
        <a:solidFill>
          <a:srgbClr val="9999FF"/>
        </a:solidFill>
        <a:ln>
          <a:solidFill>
            <a:srgbClr val="9999FF"/>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800" b="1">
              <a:solidFill>
                <a:sysClr val="windowText" lastClr="000000"/>
              </a:solidFill>
              <a:latin typeface="Arial" pitchFamily="34" charset="0"/>
              <a:cs typeface="Arial" pitchFamily="34" charset="0"/>
            </a:rPr>
            <a:t>TOC</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nces.ed.gov/ipeds/" TargetMode="External"/><Relationship Id="rId7" Type="http://schemas.openxmlformats.org/officeDocument/2006/relationships/drawing" Target="../drawings/drawing2.xml"/><Relationship Id="rId12" Type="http://schemas.openxmlformats.org/officeDocument/2006/relationships/image" Target="../media/image4.emf"/><Relationship Id="rId2" Type="http://schemas.openxmlformats.org/officeDocument/2006/relationships/hyperlink" Target="http://carnegieclassifications.iu.edu/" TargetMode="External"/><Relationship Id="rId1" Type="http://schemas.openxmlformats.org/officeDocument/2006/relationships/hyperlink" Target="http://www.ruffalonl.com/" TargetMode="External"/><Relationship Id="rId6" Type="http://schemas.openxmlformats.org/officeDocument/2006/relationships/printerSettings" Target="../printerSettings/printerSettings3.bin"/><Relationship Id="rId11" Type="http://schemas.openxmlformats.org/officeDocument/2006/relationships/oleObject" Target="../embeddings/Microsoft_Word_97_-_2003_Document1.doc"/><Relationship Id="rId5" Type="http://schemas.openxmlformats.org/officeDocument/2006/relationships/hyperlink" Target="http://www.cic.edu/" TargetMode="External"/><Relationship Id="rId10" Type="http://schemas.openxmlformats.org/officeDocument/2006/relationships/image" Target="../media/image3.emf"/><Relationship Id="rId4" Type="http://schemas.openxmlformats.org/officeDocument/2006/relationships/hyperlink" Target="mailto:hhartley@cic.nche.edu" TargetMode="External"/><Relationship Id="rId9" Type="http://schemas.openxmlformats.org/officeDocument/2006/relationships/oleObject" Target="../embeddings/Microsoft_Word_97_-_2003_Document.doc"/></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hyperlink" Target="mailto:hhartley@cic.nche.edu" TargetMode="External"/><Relationship Id="rId2" Type="http://schemas.openxmlformats.org/officeDocument/2006/relationships/hyperlink" Target="http://www.cic.edu/BenchmarkingServices" TargetMode="External"/><Relationship Id="rId1" Type="http://schemas.openxmlformats.org/officeDocument/2006/relationships/hyperlink" Target="http://www.cic.edu/BenchmarkingServices"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autoPageBreaks="0" fitToPage="1"/>
  </sheetPr>
  <dimension ref="A2:M43"/>
  <sheetViews>
    <sheetView showGridLines="0" showRowColHeaders="0" tabSelected="1" zoomScale="80" zoomScaleNormal="80" workbookViewId="0">
      <selection activeCell="T21" sqref="T21"/>
    </sheetView>
  </sheetViews>
  <sheetFormatPr defaultColWidth="8.88671875" defaultRowHeight="13.2" x14ac:dyDescent="0.25"/>
  <cols>
    <col min="1" max="1" width="14.6640625" style="7" customWidth="1"/>
    <col min="2" max="2" width="8.33203125" style="7" customWidth="1"/>
    <col min="3" max="3" width="5.6640625" style="7" customWidth="1"/>
    <col min="4" max="9" width="9.33203125" style="7" customWidth="1"/>
    <col min="10" max="10" width="5.6640625" style="7" customWidth="1"/>
    <col min="11" max="16384" width="8.88671875" style="7"/>
  </cols>
  <sheetData>
    <row r="2" spans="2:13" ht="78.75" customHeight="1" x14ac:dyDescent="0.25"/>
    <row r="3" spans="2:13" ht="27" customHeight="1" thickBot="1" x14ac:dyDescent="0.3">
      <c r="B3" s="117"/>
      <c r="C3" s="117"/>
      <c r="D3" s="117"/>
      <c r="E3" s="117"/>
      <c r="F3" s="117"/>
      <c r="G3" s="117"/>
      <c r="H3" s="117"/>
      <c r="I3" s="117"/>
      <c r="J3" s="117"/>
      <c r="K3" s="117"/>
    </row>
    <row r="4" spans="2:13" x14ac:dyDescent="0.25">
      <c r="C4" s="265"/>
      <c r="D4" s="265"/>
      <c r="E4" s="265"/>
      <c r="F4" s="265"/>
      <c r="G4" s="265"/>
      <c r="H4" s="265"/>
      <c r="I4" s="265"/>
      <c r="J4" s="265"/>
    </row>
    <row r="5" spans="2:13" x14ac:dyDescent="0.25">
      <c r="C5" s="265"/>
      <c r="D5" s="265"/>
      <c r="E5" s="265"/>
      <c r="F5" s="265"/>
      <c r="G5" s="265"/>
      <c r="H5" s="265"/>
      <c r="I5" s="265"/>
      <c r="J5" s="265"/>
    </row>
    <row r="6" spans="2:13" ht="61.2" x14ac:dyDescent="1.05">
      <c r="C6" s="269" t="s">
        <v>0</v>
      </c>
      <c r="D6" s="269"/>
      <c r="E6" s="269"/>
      <c r="F6" s="269"/>
      <c r="G6" s="269"/>
      <c r="H6" s="269"/>
      <c r="I6" s="269"/>
      <c r="J6" s="269"/>
      <c r="K6" s="8"/>
    </row>
    <row r="7" spans="2:13" ht="61.2" x14ac:dyDescent="1.05">
      <c r="C7" s="269" t="s">
        <v>1</v>
      </c>
      <c r="D7" s="269"/>
      <c r="E7" s="269"/>
      <c r="F7" s="269"/>
      <c r="G7" s="269"/>
      <c r="H7" s="269"/>
      <c r="I7" s="269"/>
      <c r="J7" s="269"/>
      <c r="K7" s="8"/>
    </row>
    <row r="8" spans="2:13" x14ac:dyDescent="0.25">
      <c r="C8" s="265"/>
      <c r="D8" s="265"/>
      <c r="E8" s="265"/>
      <c r="F8" s="265"/>
      <c r="G8" s="265"/>
      <c r="H8" s="265"/>
      <c r="I8" s="265"/>
      <c r="J8" s="265"/>
    </row>
    <row r="9" spans="2:13" x14ac:dyDescent="0.25">
      <c r="B9" s="118"/>
      <c r="C9" s="266"/>
      <c r="D9" s="266"/>
      <c r="E9" s="266"/>
      <c r="F9" s="266"/>
      <c r="G9" s="266"/>
      <c r="H9" s="266"/>
      <c r="I9" s="266"/>
      <c r="J9" s="266"/>
      <c r="K9" s="118"/>
    </row>
    <row r="10" spans="2:13" ht="8.1" customHeight="1" x14ac:dyDescent="0.25"/>
    <row r="11" spans="2:13" ht="8.1" customHeight="1" x14ac:dyDescent="0.25"/>
    <row r="12" spans="2:13" ht="8.1" customHeight="1" x14ac:dyDescent="0.25"/>
    <row r="13" spans="2:13" ht="22.8" x14ac:dyDescent="0.4">
      <c r="C13" s="267" t="s">
        <v>2</v>
      </c>
      <c r="D13" s="267"/>
      <c r="E13" s="267"/>
      <c r="F13" s="267"/>
      <c r="G13" s="267"/>
      <c r="H13" s="267"/>
      <c r="I13" s="267"/>
      <c r="J13" s="267"/>
    </row>
    <row r="14" spans="2:13" ht="20.25" customHeight="1" x14ac:dyDescent="0.4">
      <c r="B14" s="9"/>
      <c r="C14" s="270" t="s">
        <v>3</v>
      </c>
      <c r="D14" s="270"/>
      <c r="E14" s="270"/>
      <c r="F14" s="270"/>
      <c r="G14" s="270"/>
      <c r="H14" s="270"/>
      <c r="I14" s="270"/>
      <c r="J14" s="270"/>
      <c r="K14" s="9"/>
    </row>
    <row r="15" spans="2:13" ht="2.1" customHeight="1" x14ac:dyDescent="0.4">
      <c r="B15" s="10"/>
      <c r="C15" s="263"/>
      <c r="D15" s="263"/>
      <c r="E15" s="263"/>
      <c r="F15" s="263"/>
      <c r="G15" s="263"/>
      <c r="H15" s="263"/>
      <c r="I15" s="263"/>
      <c r="J15" s="263"/>
      <c r="K15" s="2"/>
      <c r="L15" s="2"/>
      <c r="M15" s="2"/>
    </row>
    <row r="16" spans="2:13" ht="2.1" customHeight="1" x14ac:dyDescent="0.3">
      <c r="D16" s="264"/>
      <c r="E16" s="264"/>
      <c r="F16" s="264"/>
      <c r="G16" s="264"/>
      <c r="H16" s="264"/>
      <c r="I16" s="264"/>
    </row>
    <row r="17" spans="3:10" ht="2.1" customHeight="1" x14ac:dyDescent="0.25"/>
    <row r="18" spans="3:10" ht="2.1" customHeight="1" x14ac:dyDescent="0.25"/>
    <row r="19" spans="3:10" ht="60.75" customHeight="1" x14ac:dyDescent="0.4">
      <c r="C19" s="271" t="s">
        <v>4</v>
      </c>
      <c r="D19" s="271"/>
      <c r="E19" s="271"/>
      <c r="F19" s="271"/>
      <c r="G19" s="271"/>
      <c r="H19" s="271"/>
      <c r="I19" s="271"/>
      <c r="J19" s="271"/>
    </row>
    <row r="20" spans="3:10" ht="18" customHeight="1" x14ac:dyDescent="0.25"/>
    <row r="21" spans="3:10" ht="18" customHeight="1" x14ac:dyDescent="0.25"/>
    <row r="22" spans="3:10" x14ac:dyDescent="0.25">
      <c r="D22" s="272" t="s">
        <v>5</v>
      </c>
      <c r="E22" s="272"/>
      <c r="F22" s="272"/>
      <c r="G22" s="272"/>
      <c r="H22" s="272"/>
      <c r="I22" s="272"/>
    </row>
    <row r="23" spans="3:10" x14ac:dyDescent="0.25">
      <c r="D23" s="272"/>
      <c r="E23" s="272"/>
      <c r="F23" s="272"/>
      <c r="G23" s="272"/>
      <c r="H23" s="272"/>
      <c r="I23" s="272"/>
    </row>
    <row r="24" spans="3:10" x14ac:dyDescent="0.25">
      <c r="D24" s="272"/>
      <c r="E24" s="272"/>
      <c r="F24" s="272"/>
      <c r="G24" s="272"/>
      <c r="H24" s="272"/>
      <c r="I24" s="272"/>
    </row>
    <row r="25" spans="3:10" x14ac:dyDescent="0.25">
      <c r="D25" s="162"/>
      <c r="E25" s="162"/>
      <c r="F25" s="162"/>
      <c r="G25" s="162"/>
      <c r="H25" s="162"/>
      <c r="I25" s="162"/>
    </row>
    <row r="26" spans="3:10" ht="15" x14ac:dyDescent="0.25">
      <c r="D26" s="162"/>
      <c r="E26" s="272" t="s">
        <v>6</v>
      </c>
      <c r="F26" s="272"/>
      <c r="G26" s="272"/>
      <c r="H26" s="272"/>
      <c r="I26" s="162"/>
    </row>
    <row r="38" spans="1:11" ht="22.8" x14ac:dyDescent="0.4">
      <c r="B38" s="11"/>
      <c r="C38" s="11"/>
      <c r="D38" s="11"/>
      <c r="E38" s="11"/>
      <c r="F38" s="11"/>
      <c r="G38" s="11"/>
      <c r="H38" s="11"/>
      <c r="I38" s="11"/>
      <c r="J38" s="11"/>
      <c r="K38" s="12"/>
    </row>
    <row r="39" spans="1:11" ht="22.8" x14ac:dyDescent="0.4">
      <c r="A39" s="268"/>
      <c r="B39" s="268"/>
      <c r="C39" s="268"/>
      <c r="D39" s="268"/>
      <c r="E39" s="268"/>
      <c r="F39" s="268"/>
      <c r="G39" s="268"/>
      <c r="H39" s="268"/>
      <c r="I39" s="268"/>
      <c r="J39" s="268"/>
      <c r="K39" s="268"/>
    </row>
    <row r="40" spans="1:11" x14ac:dyDescent="0.25">
      <c r="C40" s="11"/>
      <c r="D40" s="262"/>
      <c r="E40" s="262"/>
      <c r="F40" s="262"/>
      <c r="G40" s="262"/>
      <c r="H40" s="262"/>
      <c r="I40" s="262"/>
      <c r="J40" s="11"/>
    </row>
    <row r="43" spans="1:11" x14ac:dyDescent="0.25">
      <c r="D43" s="262" t="s">
        <v>7</v>
      </c>
      <c r="E43" s="262"/>
      <c r="F43" s="262"/>
      <c r="G43" s="262"/>
      <c r="H43" s="262"/>
      <c r="I43" s="262"/>
    </row>
  </sheetData>
  <sheetProtection algorithmName="SHA-512" hashValue="fQ5pt8NRKqJGvmdbyzoX+H/HhSycFmK/QHWuB3avpdABHv2CrccEoGWy5BDl5TIUt1CAyzLx/bttzzcf2AwIUA==" saltValue="41kIFgc59BDaGsiUF/C/HQ==" spinCount="100000" sheet="1" scenarios="1"/>
  <mergeCells count="14">
    <mergeCell ref="D43:I43"/>
    <mergeCell ref="D40:I40"/>
    <mergeCell ref="C15:J15"/>
    <mergeCell ref="D16:I16"/>
    <mergeCell ref="C4:J5"/>
    <mergeCell ref="C8:J9"/>
    <mergeCell ref="C13:J13"/>
    <mergeCell ref="A39:K39"/>
    <mergeCell ref="C6:J6"/>
    <mergeCell ref="C7:J7"/>
    <mergeCell ref="C14:J14"/>
    <mergeCell ref="C19:J19"/>
    <mergeCell ref="D22:I24"/>
    <mergeCell ref="E26:H26"/>
  </mergeCells>
  <phoneticPr fontId="0" type="noConversion"/>
  <pageMargins left="0.74803149606299213" right="0.74803149606299213" top="0.98425196850393704" bottom="0.98425196850393704" header="0.51181102362204722" footer="0.51181102362204722"/>
  <pageSetup scale="85" orientation="portrait" horizontalDpi="300" verticalDpi="300" r:id="rId1"/>
  <headerFooter alignWithMargins="0"/>
  <ignoredErrors>
    <ignoredError sqref="C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4">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2.8" x14ac:dyDescent="0.4">
      <c r="B2" s="291" t="s">
        <v>187</v>
      </c>
      <c r="C2" s="291"/>
      <c r="D2" s="291"/>
      <c r="E2" s="291"/>
      <c r="F2" s="291"/>
      <c r="G2" s="291"/>
      <c r="H2" s="291"/>
      <c r="I2" s="291"/>
      <c r="J2" s="291"/>
      <c r="K2" s="291"/>
      <c r="L2" s="291"/>
      <c r="M2" s="291"/>
    </row>
    <row r="3" spans="1:13" ht="20.25" customHeight="1" x14ac:dyDescent="0.25"/>
    <row r="4" spans="1:13" s="4" customFormat="1" ht="50.1" customHeight="1" x14ac:dyDescent="0.25">
      <c r="C4" s="289" t="s">
        <v>188</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124</v>
      </c>
      <c r="G6" s="25" t="s">
        <v>125</v>
      </c>
      <c r="H6" s="25" t="s">
        <v>126</v>
      </c>
      <c r="I6" s="25" t="s">
        <v>127</v>
      </c>
      <c r="J6" s="25" t="s">
        <v>128</v>
      </c>
      <c r="K6" s="161" t="s">
        <v>148</v>
      </c>
    </row>
    <row r="7" spans="1:13" s="4" customFormat="1" ht="15" customHeight="1" x14ac:dyDescent="0.25">
      <c r="C7" s="23"/>
      <c r="E7" s="26" t="s">
        <v>132</v>
      </c>
      <c r="F7" s="51">
        <v>27900</v>
      </c>
      <c r="G7" s="52">
        <v>28910</v>
      </c>
      <c r="H7" s="52">
        <v>29960</v>
      </c>
      <c r="I7" s="52">
        <v>29960</v>
      </c>
      <c r="J7" s="53">
        <v>30860</v>
      </c>
      <c r="K7" s="54">
        <f>IF(ISERROR((J7-F7)/ABS(F7)),"NA", IF(((J7-F7)/ABS(F7))=-1, "NA", ((J7-F7)/ABS(F7))))</f>
        <v>0.1060931899641577</v>
      </c>
      <c r="L7" s="101" t="s">
        <v>189</v>
      </c>
      <c r="M7" s="220" t="s">
        <v>190</v>
      </c>
    </row>
    <row r="8" spans="1:13" ht="20.25" customHeight="1" x14ac:dyDescent="0.25">
      <c r="C8" s="4"/>
      <c r="K8" s="4"/>
      <c r="L8" s="4"/>
    </row>
    <row r="9" spans="1:13" s="4" customFormat="1" ht="20.25" customHeight="1" x14ac:dyDescent="0.25">
      <c r="C9" s="289" t="s">
        <v>191</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2015-2016</v>
      </c>
      <c r="G35" s="110" t="str">
        <f>G6</f>
        <v>2016-2017</v>
      </c>
      <c r="H35" s="110" t="str">
        <f>H6</f>
        <v>2017-2018</v>
      </c>
      <c r="I35" s="110" t="str">
        <f>I6</f>
        <v>2018-2019</v>
      </c>
      <c r="J35" s="110" t="str">
        <f>J6</f>
        <v>2019-2020</v>
      </c>
      <c r="K35" s="161" t="s">
        <v>148</v>
      </c>
    </row>
    <row r="36" spans="3:11" ht="12" customHeight="1" x14ac:dyDescent="0.25">
      <c r="E36" s="30" t="s">
        <v>192</v>
      </c>
      <c r="F36" s="201">
        <v>30037</v>
      </c>
      <c r="G36" s="202">
        <v>30830</v>
      </c>
      <c r="H36" s="202">
        <v>31600</v>
      </c>
      <c r="I36" s="202">
        <v>32454</v>
      </c>
      <c r="J36" s="203">
        <v>33440</v>
      </c>
      <c r="K36" s="55">
        <f t="shared" ref="K36:K41" si="0">((J36-F36)/ABS(F36))</f>
        <v>0.11329360455438293</v>
      </c>
    </row>
    <row r="37" spans="3:11" ht="12" customHeight="1" x14ac:dyDescent="0.25">
      <c r="E37" s="30" t="s">
        <v>193</v>
      </c>
      <c r="F37" s="204">
        <v>28917</v>
      </c>
      <c r="G37" s="205">
        <v>29696</v>
      </c>
      <c r="H37" s="205">
        <v>30794</v>
      </c>
      <c r="I37" s="205">
        <v>31540</v>
      </c>
      <c r="J37" s="206">
        <v>32772</v>
      </c>
      <c r="K37" s="56">
        <f t="shared" si="0"/>
        <v>0.13331258429297646</v>
      </c>
    </row>
    <row r="38" spans="3:11" ht="12" customHeight="1" x14ac:dyDescent="0.25">
      <c r="E38" s="30" t="s">
        <v>194</v>
      </c>
      <c r="F38" s="204">
        <v>25260</v>
      </c>
      <c r="G38" s="205">
        <v>26503</v>
      </c>
      <c r="H38" s="205">
        <v>27427.5</v>
      </c>
      <c r="I38" s="205">
        <v>28150.5</v>
      </c>
      <c r="J38" s="206">
        <v>28879.5</v>
      </c>
      <c r="K38" s="56">
        <f t="shared" si="0"/>
        <v>0.1432897862232779</v>
      </c>
    </row>
    <row r="39" spans="3:11" ht="12" customHeight="1" x14ac:dyDescent="0.25">
      <c r="E39" s="30" t="s">
        <v>195</v>
      </c>
      <c r="F39" s="204">
        <v>38705</v>
      </c>
      <c r="G39" s="205">
        <v>40040</v>
      </c>
      <c r="H39" s="205">
        <v>41682</v>
      </c>
      <c r="I39" s="205">
        <v>42746</v>
      </c>
      <c r="J39" s="206">
        <v>43900</v>
      </c>
      <c r="K39" s="56">
        <f t="shared" si="0"/>
        <v>0.13422038496318306</v>
      </c>
    </row>
    <row r="40" spans="3:11" ht="12" customHeight="1" x14ac:dyDescent="0.25">
      <c r="E40" s="30" t="s">
        <v>196</v>
      </c>
      <c r="F40" s="204">
        <v>24557</v>
      </c>
      <c r="G40" s="205">
        <v>25386.5</v>
      </c>
      <c r="H40" s="205">
        <v>26070</v>
      </c>
      <c r="I40" s="205">
        <v>26664</v>
      </c>
      <c r="J40" s="206">
        <v>27400</v>
      </c>
      <c r="K40" s="56">
        <f t="shared" si="0"/>
        <v>0.11577147045648899</v>
      </c>
    </row>
    <row r="41" spans="3:11" ht="12" customHeight="1" x14ac:dyDescent="0.25">
      <c r="E41" s="30" t="s">
        <v>156</v>
      </c>
      <c r="F41" s="207">
        <v>28924.5</v>
      </c>
      <c r="G41" s="208">
        <v>29767</v>
      </c>
      <c r="H41" s="208">
        <v>30869</v>
      </c>
      <c r="I41" s="208">
        <v>31745</v>
      </c>
      <c r="J41" s="209">
        <v>32598</v>
      </c>
      <c r="K41" s="56">
        <f t="shared" si="0"/>
        <v>0.12700305968988229</v>
      </c>
    </row>
    <row r="42" spans="3:11" s="39" customFormat="1" ht="12" customHeight="1" x14ac:dyDescent="0.25">
      <c r="E42" s="26" t="s">
        <v>132</v>
      </c>
      <c r="F42" s="51">
        <v>27900</v>
      </c>
      <c r="G42" s="52">
        <v>28910</v>
      </c>
      <c r="H42" s="52">
        <v>29960</v>
      </c>
      <c r="I42" s="52">
        <v>29960</v>
      </c>
      <c r="J42" s="53">
        <v>30860</v>
      </c>
      <c r="K42" s="54">
        <f>IF(ISERROR((J42-F42)/ABS(F42)),"NA", IF(((J42-F42)/ABS(F42))=-1, "NA", ((J42-F42)/ABS(F42))))</f>
        <v>0.1060931899641577</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197</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2015-2016</v>
      </c>
      <c r="G71" s="110" t="str">
        <f>G6</f>
        <v>2016-2017</v>
      </c>
      <c r="H71" s="110" t="str">
        <f>H6</f>
        <v>2017-2018</v>
      </c>
      <c r="I71" s="110" t="str">
        <f>I6</f>
        <v>2018-2019</v>
      </c>
      <c r="J71" s="110" t="str">
        <f>J6</f>
        <v>2019-2020</v>
      </c>
      <c r="K71" s="161" t="s">
        <v>148</v>
      </c>
    </row>
    <row r="72" spans="5:11" x14ac:dyDescent="0.25">
      <c r="E72" s="30" t="s">
        <v>198</v>
      </c>
      <c r="F72" s="212">
        <v>27110</v>
      </c>
      <c r="G72" s="213">
        <v>28200</v>
      </c>
      <c r="H72" s="213">
        <v>29200</v>
      </c>
      <c r="I72" s="213">
        <v>30650</v>
      </c>
      <c r="J72" s="214">
        <v>31460</v>
      </c>
      <c r="K72" s="55">
        <f t="shared" ref="K72:K77" si="1">((J72-F72)/ABS(F72))</f>
        <v>0.16045739579490964</v>
      </c>
    </row>
    <row r="73" spans="5:11" x14ac:dyDescent="0.25">
      <c r="E73" s="30" t="s">
        <v>199</v>
      </c>
      <c r="F73" s="215">
        <v>26048</v>
      </c>
      <c r="G73" s="216">
        <v>27205</v>
      </c>
      <c r="H73" s="216">
        <v>27850</v>
      </c>
      <c r="I73" s="216">
        <v>28900</v>
      </c>
      <c r="J73" s="217">
        <v>30010</v>
      </c>
      <c r="K73" s="56">
        <f t="shared" si="1"/>
        <v>0.15210380835380835</v>
      </c>
    </row>
    <row r="74" spans="5:11" x14ac:dyDescent="0.25">
      <c r="E74" s="30" t="s">
        <v>200</v>
      </c>
      <c r="F74" s="215">
        <v>27503</v>
      </c>
      <c r="G74" s="216">
        <v>28943</v>
      </c>
      <c r="H74" s="216">
        <v>30501</v>
      </c>
      <c r="I74" s="216">
        <v>31485</v>
      </c>
      <c r="J74" s="217">
        <v>32553</v>
      </c>
      <c r="K74" s="56">
        <f t="shared" si="1"/>
        <v>0.18361633276369851</v>
      </c>
    </row>
    <row r="75" spans="5:11" x14ac:dyDescent="0.25">
      <c r="E75" s="30" t="s">
        <v>201</v>
      </c>
      <c r="F75" s="215">
        <v>36895</v>
      </c>
      <c r="G75" s="216">
        <v>38187.5</v>
      </c>
      <c r="H75" s="216">
        <v>39680</v>
      </c>
      <c r="I75" s="216">
        <v>40980</v>
      </c>
      <c r="J75" s="217">
        <v>38455</v>
      </c>
      <c r="K75" s="56">
        <f t="shared" si="1"/>
        <v>4.2282152053123731E-2</v>
      </c>
    </row>
    <row r="76" spans="5:11" x14ac:dyDescent="0.25">
      <c r="E76" s="30" t="s">
        <v>202</v>
      </c>
      <c r="F76" s="215">
        <v>24000</v>
      </c>
      <c r="G76" s="216">
        <v>24700</v>
      </c>
      <c r="H76" s="216">
        <v>25470</v>
      </c>
      <c r="I76" s="216">
        <v>26796</v>
      </c>
      <c r="J76" s="217">
        <v>27890</v>
      </c>
      <c r="K76" s="56">
        <f t="shared" si="1"/>
        <v>0.16208333333333333</v>
      </c>
    </row>
    <row r="77" spans="5:11" x14ac:dyDescent="0.25">
      <c r="E77" s="30" t="s">
        <v>156</v>
      </c>
      <c r="F77" s="225">
        <v>28924.5</v>
      </c>
      <c r="G77" s="226">
        <v>29767</v>
      </c>
      <c r="H77" s="226">
        <v>30869</v>
      </c>
      <c r="I77" s="226">
        <v>31745</v>
      </c>
      <c r="J77" s="227">
        <v>32598</v>
      </c>
      <c r="K77" s="56">
        <f t="shared" si="1"/>
        <v>0.12700305968988229</v>
      </c>
    </row>
    <row r="78" spans="5:11" x14ac:dyDescent="0.25">
      <c r="E78" s="26" t="s">
        <v>132</v>
      </c>
      <c r="F78" s="51">
        <v>27900</v>
      </c>
      <c r="G78" s="52">
        <v>28910</v>
      </c>
      <c r="H78" s="52">
        <v>29960</v>
      </c>
      <c r="I78" s="52">
        <v>29960</v>
      </c>
      <c r="J78" s="53">
        <v>30860</v>
      </c>
      <c r="K78" s="54">
        <f>IF(ISERROR((J78-F78)/ABS(F78)),"NA", IF(((J78-F78)/ABS(F78))=-1, "NA", ((J78-F78)/ABS(F78))))</f>
        <v>0.1060931899641577</v>
      </c>
    </row>
  </sheetData>
  <sheetProtection algorithmName="SHA-512" hashValue="WTltrngInWzVD6HrwIQn3MQ+/PT1zIREcQzUDIhip/gjsvp9tpylZIFutbeYybw6Y+u4rLah1fFSjhceNeZMvA==" saltValue="NQEAGScNWL8fZTaXio9ZRA==" spinCount="100000" sheet="1" scenarios="1"/>
  <mergeCells count="3">
    <mergeCell ref="C4:M4"/>
    <mergeCell ref="C9:M9"/>
    <mergeCell ref="B2:M2"/>
  </mergeCells>
  <phoneticPr fontId="0" type="noConversion"/>
  <printOptions horizontalCentered="1"/>
  <pageMargins left="0.69" right="0.91" top="1" bottom="1" header="0.5" footer="0.5"/>
  <pageSetup scale="60"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autoPageBreaks="0" fitToPage="1"/>
  </sheetPr>
  <dimension ref="A1:S75"/>
  <sheetViews>
    <sheetView showGridLines="0" showRowColHeaders="0" zoomScale="90" zoomScaleNormal="90" zoomScalePageLayoutView="85"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5" customHeight="1" x14ac:dyDescent="0.4">
      <c r="B2" s="295" t="s">
        <v>203</v>
      </c>
      <c r="C2" s="295"/>
      <c r="D2" s="295"/>
      <c r="E2" s="295"/>
      <c r="F2" s="295"/>
      <c r="G2" s="295"/>
      <c r="H2" s="295"/>
      <c r="I2" s="295"/>
      <c r="J2" s="295"/>
      <c r="K2" s="295"/>
      <c r="L2" s="295"/>
      <c r="M2" s="295"/>
      <c r="N2" s="48"/>
    </row>
    <row r="3" spans="1:19" ht="20.25" customHeight="1" x14ac:dyDescent="0.25"/>
    <row r="4" spans="1:19" s="4" customFormat="1" ht="36" customHeight="1" x14ac:dyDescent="0.3">
      <c r="C4" s="289" t="s">
        <v>204</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12082.598497495799</v>
      </c>
      <c r="G7" s="52">
        <v>13120.524419535601</v>
      </c>
      <c r="H7" s="52">
        <v>14503.601652892599</v>
      </c>
      <c r="I7" s="52">
        <v>15999.237262357399</v>
      </c>
      <c r="J7" s="228">
        <v>15639.3080260304</v>
      </c>
      <c r="K7" s="54">
        <f>IF(ISERROR((J7-F7)/ABS(F7)),"NA", IF(((J7-F7)/ABS(F7))=-1, "NA", ((J7-F7)/ABS(F7))))</f>
        <v>0.29436627636611051</v>
      </c>
    </row>
    <row r="8" spans="1:19" s="4" customFormat="1" ht="20.25" customHeight="1" x14ac:dyDescent="0.25">
      <c r="D8" s="50"/>
      <c r="P8" s="27"/>
      <c r="R8" s="27"/>
      <c r="S8" s="27"/>
    </row>
    <row r="9" spans="1:19" ht="20.25" customHeight="1" x14ac:dyDescent="0.3">
      <c r="C9" s="289" t="s">
        <v>205</v>
      </c>
      <c r="D9" s="289"/>
      <c r="E9" s="289"/>
      <c r="F9" s="289"/>
      <c r="G9" s="289"/>
      <c r="H9" s="289"/>
      <c r="I9" s="289"/>
      <c r="J9" s="289"/>
      <c r="K9" s="289"/>
      <c r="L9" s="289"/>
      <c r="M9" s="289"/>
      <c r="N9" s="1"/>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25" t="str">
        <f>F6</f>
        <v>2014-2015</v>
      </c>
      <c r="G35" s="25" t="str">
        <f>G6</f>
        <v>2015-2016</v>
      </c>
      <c r="H35" s="25" t="str">
        <f>H6</f>
        <v>2016-2017</v>
      </c>
      <c r="I35" s="25" t="str">
        <f>I6</f>
        <v>2017-2018</v>
      </c>
      <c r="J35" s="25" t="str">
        <f>J6</f>
        <v>2018-2019</v>
      </c>
      <c r="K35" s="44" t="s">
        <v>148</v>
      </c>
    </row>
    <row r="36" spans="3:14" ht="12.75" customHeight="1" x14ac:dyDescent="0.25">
      <c r="E36" s="30" t="s">
        <v>206</v>
      </c>
      <c r="F36" s="212">
        <v>9567.5383105310939</v>
      </c>
      <c r="G36" s="213">
        <v>10491.811566720849</v>
      </c>
      <c r="H36" s="213">
        <v>10821.219949553049</v>
      </c>
      <c r="I36" s="213">
        <v>11965.13717880685</v>
      </c>
      <c r="J36" s="214">
        <v>11763.940368186799</v>
      </c>
      <c r="K36" s="55">
        <f t="shared" ref="K36:K42" si="0">(J36-F36)/ABS(F36)</f>
        <v>0.22956814870948583</v>
      </c>
    </row>
    <row r="37" spans="3:14" ht="12.75" customHeight="1" x14ac:dyDescent="0.25">
      <c r="E37" s="30" t="s">
        <v>207</v>
      </c>
      <c r="F37" s="215">
        <v>11532.2426256751</v>
      </c>
      <c r="G37" s="216">
        <v>12353.1653179191</v>
      </c>
      <c r="H37" s="216">
        <v>12725.887951807201</v>
      </c>
      <c r="I37" s="216">
        <v>13035.987881981</v>
      </c>
      <c r="J37" s="217">
        <v>14003.816285998</v>
      </c>
      <c r="K37" s="56">
        <f t="shared" si="0"/>
        <v>0.21431856236013011</v>
      </c>
    </row>
    <row r="38" spans="3:14" ht="12.75" customHeight="1" x14ac:dyDescent="0.25">
      <c r="E38" s="30" t="s">
        <v>208</v>
      </c>
      <c r="F38" s="215">
        <v>9956.9583636488642</v>
      </c>
      <c r="G38" s="216">
        <v>10699.7955391575</v>
      </c>
      <c r="H38" s="216">
        <v>11350.5762256665</v>
      </c>
      <c r="I38" s="216">
        <v>12000.111975148349</v>
      </c>
      <c r="J38" s="217">
        <v>12852.9014937139</v>
      </c>
      <c r="K38" s="56">
        <f t="shared" si="0"/>
        <v>0.29084616248247297</v>
      </c>
    </row>
    <row r="39" spans="3:14" ht="12.75" customHeight="1" x14ac:dyDescent="0.25">
      <c r="E39" s="30" t="s">
        <v>209</v>
      </c>
      <c r="F39" s="215">
        <v>12829.304657144199</v>
      </c>
      <c r="G39" s="216">
        <v>13644.9814278169</v>
      </c>
      <c r="H39" s="216">
        <v>14254.742313024151</v>
      </c>
      <c r="I39" s="216">
        <v>15540.683471199151</v>
      </c>
      <c r="J39" s="217">
        <v>16437.240006952248</v>
      </c>
      <c r="K39" s="56">
        <f t="shared" si="0"/>
        <v>0.28122610275677828</v>
      </c>
    </row>
    <row r="40" spans="3:14" ht="12.75" customHeight="1" x14ac:dyDescent="0.25">
      <c r="E40" s="30" t="s">
        <v>154</v>
      </c>
      <c r="F40" s="215">
        <v>7883.40797227036</v>
      </c>
      <c r="G40" s="216">
        <v>8266.9153645833303</v>
      </c>
      <c r="H40" s="216">
        <v>8542.6237288135599</v>
      </c>
      <c r="I40" s="216">
        <v>9400.6451271186397</v>
      </c>
      <c r="J40" s="217">
        <v>9444.1535326086996</v>
      </c>
      <c r="K40" s="56">
        <f t="shared" si="0"/>
        <v>0.19797853489610243</v>
      </c>
    </row>
    <row r="41" spans="3:14" ht="12.75" customHeight="1" x14ac:dyDescent="0.25">
      <c r="E41" s="30" t="s">
        <v>210</v>
      </c>
      <c r="F41" s="215">
        <v>7018.3723868239304</v>
      </c>
      <c r="G41" s="216">
        <v>7373.9406719717053</v>
      </c>
      <c r="H41" s="216">
        <v>8710.760472363374</v>
      </c>
      <c r="I41" s="216">
        <v>8601.8636523680343</v>
      </c>
      <c r="J41" s="217">
        <v>9482.8133459921301</v>
      </c>
      <c r="K41" s="56">
        <f t="shared" si="0"/>
        <v>0.35114137913155807</v>
      </c>
    </row>
    <row r="42" spans="3:14" ht="12.75" customHeight="1" x14ac:dyDescent="0.25">
      <c r="E42" s="30" t="s">
        <v>156</v>
      </c>
      <c r="F42" s="225">
        <v>9651.3305445684546</v>
      </c>
      <c r="G42" s="226">
        <v>10170.952811647901</v>
      </c>
      <c r="H42" s="226">
        <v>10859.4102572866</v>
      </c>
      <c r="I42" s="226">
        <v>11445.6104775927</v>
      </c>
      <c r="J42" s="227">
        <v>12133.72516607</v>
      </c>
      <c r="K42" s="210">
        <f t="shared" si="0"/>
        <v>0.25720750211985849</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25" t="str">
        <f>F6</f>
        <v>2014-2015</v>
      </c>
      <c r="G70" s="25" t="str">
        <f>G6</f>
        <v>2015-2016</v>
      </c>
      <c r="H70" s="25" t="str">
        <f>H6</f>
        <v>2016-2017</v>
      </c>
      <c r="I70" s="25" t="str">
        <f>I6</f>
        <v>2017-2018</v>
      </c>
      <c r="J70" s="25" t="str">
        <f>J6</f>
        <v>2018-2019</v>
      </c>
      <c r="K70" s="44" t="s">
        <v>148</v>
      </c>
      <c r="L70" s="24"/>
    </row>
    <row r="71" spans="4:12" x14ac:dyDescent="0.25">
      <c r="E71" s="30" t="s">
        <v>158</v>
      </c>
      <c r="F71" s="212">
        <v>11279.627818094799</v>
      </c>
      <c r="G71" s="213">
        <v>11800.161444682049</v>
      </c>
      <c r="H71" s="213">
        <v>12500.0372309998</v>
      </c>
      <c r="I71" s="213">
        <v>13226.020415856625</v>
      </c>
      <c r="J71" s="214">
        <v>14399.581168467925</v>
      </c>
      <c r="K71" s="55">
        <f>(J71-F71)/ABS(F71)</f>
        <v>0.27660073547533992</v>
      </c>
    </row>
    <row r="72" spans="4:12" x14ac:dyDescent="0.25">
      <c r="E72" s="30" t="s">
        <v>159</v>
      </c>
      <c r="F72" s="215">
        <v>7018.3723868239304</v>
      </c>
      <c r="G72" s="216">
        <v>7373.9406719717053</v>
      </c>
      <c r="H72" s="216">
        <v>8710.760472363374</v>
      </c>
      <c r="I72" s="216">
        <v>8601.8636523680343</v>
      </c>
      <c r="J72" s="217">
        <v>9482.8133459921301</v>
      </c>
      <c r="K72" s="56">
        <f>(J72-F72)/ABS(F72)</f>
        <v>0.35114137913155807</v>
      </c>
    </row>
    <row r="73" spans="4:12" x14ac:dyDescent="0.25">
      <c r="E73" s="30" t="s">
        <v>160</v>
      </c>
      <c r="F73" s="215">
        <v>4990.8131119395875</v>
      </c>
      <c r="G73" s="216">
        <v>4687.6309349547701</v>
      </c>
      <c r="H73" s="216">
        <v>5625.7683702853301</v>
      </c>
      <c r="I73" s="216">
        <v>6413.4285799828394</v>
      </c>
      <c r="J73" s="217">
        <v>6947.3180212127645</v>
      </c>
      <c r="K73" s="56">
        <f>(J73-F73)/ABS(F73)</f>
        <v>0.39202127296504141</v>
      </c>
    </row>
    <row r="74" spans="4:12" x14ac:dyDescent="0.25">
      <c r="E74" s="30" t="s">
        <v>156</v>
      </c>
      <c r="F74" s="225">
        <v>9651.3305445684546</v>
      </c>
      <c r="G74" s="226">
        <v>10170.952811647901</v>
      </c>
      <c r="H74" s="226">
        <v>10859.4102572866</v>
      </c>
      <c r="I74" s="226">
        <v>11445.6104775927</v>
      </c>
      <c r="J74" s="227">
        <v>12133.72516607</v>
      </c>
      <c r="K74" s="210">
        <f>(J74-F74)/ABS(F74)</f>
        <v>0.25720750211985849</v>
      </c>
    </row>
    <row r="75" spans="4:12" s="32" customFormat="1" x14ac:dyDescent="0.25">
      <c r="E75" s="26" t="s">
        <v>132</v>
      </c>
      <c r="F75" s="51">
        <v>12082.598497495799</v>
      </c>
      <c r="G75" s="52">
        <v>13120.524419535601</v>
      </c>
      <c r="H75" s="52">
        <v>14503.601652892599</v>
      </c>
      <c r="I75" s="52">
        <v>15999.237262357399</v>
      </c>
      <c r="J75" s="228">
        <v>15639.3080260304</v>
      </c>
      <c r="K75" s="54">
        <f>IF(ISERROR((J75-F75)/ABS(F75)),"NA", IF(((J75-F75)/ABS(F75))=-1, "NA", ((J75-F75)/ABS(F75))))</f>
        <v>0.29436627636611051</v>
      </c>
    </row>
  </sheetData>
  <sheetProtection algorithmName="SHA-512" hashValue="y4ETQEheGP+gSKC3MxCEbBkDKcwWvfe+9h9JIdbi3h/DHGooVYurx+47mb8mu0ydZxlnKOlPalPvBlUbVWUDwQ==" saltValue="Ya/NKXxdb7TawdFgBnsQOA==" spinCount="100000" sheet="1" scenarios="1"/>
  <mergeCells count="4">
    <mergeCell ref="C44:M44"/>
    <mergeCell ref="C4:M4"/>
    <mergeCell ref="B2:M2"/>
    <mergeCell ref="C9:M9"/>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47.1" customHeight="1" x14ac:dyDescent="0.4">
      <c r="B2" s="295" t="s">
        <v>212</v>
      </c>
      <c r="C2" s="295"/>
      <c r="D2" s="295"/>
      <c r="E2" s="295"/>
      <c r="F2" s="295"/>
      <c r="G2" s="295"/>
      <c r="H2" s="295"/>
      <c r="I2" s="295"/>
      <c r="J2" s="295"/>
      <c r="K2" s="295"/>
      <c r="L2" s="295"/>
      <c r="M2" s="295"/>
    </row>
    <row r="3" spans="1:13" ht="20.25" customHeight="1" x14ac:dyDescent="0.25"/>
    <row r="4" spans="1:13" s="4" customFormat="1" ht="50.1" customHeight="1" x14ac:dyDescent="0.3">
      <c r="C4" s="289" t="s">
        <v>213</v>
      </c>
      <c r="D4" s="289"/>
      <c r="E4" s="289"/>
      <c r="F4" s="289"/>
      <c r="G4" s="289"/>
      <c r="H4" s="289"/>
      <c r="I4" s="289"/>
      <c r="J4" s="289"/>
      <c r="K4" s="289"/>
      <c r="L4" s="289"/>
      <c r="M4" s="1"/>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12082.598497495799</v>
      </c>
      <c r="G7" s="52">
        <v>13120.524419535601</v>
      </c>
      <c r="H7" s="52">
        <v>14503.601652892599</v>
      </c>
      <c r="I7" s="52">
        <v>15999.237262357399</v>
      </c>
      <c r="J7" s="228">
        <v>15639.3080260304</v>
      </c>
      <c r="K7" s="54">
        <f>IF(ISERROR((J7-F7)/ABS(F7)),"NA", IF(((J7-F7)/ABS(F7))=-1, "NA", ((J7-F7)/ABS(F7))))</f>
        <v>0.29436627636611051</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214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169</v>
      </c>
      <c r="F36" s="212">
        <v>15957.7807745505</v>
      </c>
      <c r="G36" s="213">
        <v>17178.1822409212</v>
      </c>
      <c r="H36" s="213">
        <v>18428.3904494382</v>
      </c>
      <c r="I36" s="213">
        <v>19922.290460526299</v>
      </c>
      <c r="J36" s="214">
        <v>20983.2902134305</v>
      </c>
      <c r="K36" s="55">
        <f>((J36-F36)/ABS(F36))</f>
        <v>0.31492533390950533</v>
      </c>
    </row>
    <row r="37" spans="3:11" ht="12" customHeight="1" x14ac:dyDescent="0.25">
      <c r="E37" s="30" t="s">
        <v>170</v>
      </c>
      <c r="F37" s="215">
        <v>10533.771551724099</v>
      </c>
      <c r="G37" s="216">
        <v>11202.6578947368</v>
      </c>
      <c r="H37" s="216">
        <v>12017.087171052601</v>
      </c>
      <c r="I37" s="216">
        <v>12374.1259105099</v>
      </c>
      <c r="J37" s="217">
        <v>13054.7503546099</v>
      </c>
      <c r="K37" s="56">
        <f>((J37-F37)/ABS(F37))</f>
        <v>0.23932347407640359</v>
      </c>
    </row>
    <row r="38" spans="3:11" ht="12" customHeight="1" x14ac:dyDescent="0.25">
      <c r="E38" s="30" t="s">
        <v>171</v>
      </c>
      <c r="F38" s="215">
        <v>8416.4607623318407</v>
      </c>
      <c r="G38" s="216">
        <v>8871.5133248730999</v>
      </c>
      <c r="H38" s="216">
        <v>9194.43696027634</v>
      </c>
      <c r="I38" s="216">
        <v>10010.579349433199</v>
      </c>
      <c r="J38" s="217">
        <v>10797.6074074074</v>
      </c>
      <c r="K38" s="56">
        <f>((J38-F38)/ABS(F38))</f>
        <v>0.28291543349580661</v>
      </c>
    </row>
    <row r="39" spans="3:11" ht="12" customHeight="1" x14ac:dyDescent="0.25">
      <c r="E39" s="30" t="s">
        <v>172</v>
      </c>
      <c r="F39" s="215">
        <v>5859.9355823256701</v>
      </c>
      <c r="G39" s="216">
        <v>6055.6839235403149</v>
      </c>
      <c r="H39" s="216">
        <v>6310.6462104622751</v>
      </c>
      <c r="I39" s="216">
        <v>6566.7744467143348</v>
      </c>
      <c r="J39" s="217">
        <v>6962.9094281623256</v>
      </c>
      <c r="K39" s="56">
        <f>((J39-F39)/ABS(F39))</f>
        <v>0.18822286189687282</v>
      </c>
    </row>
    <row r="40" spans="3:11" ht="12" customHeight="1" x14ac:dyDescent="0.25">
      <c r="E40" s="30" t="s">
        <v>156</v>
      </c>
      <c r="F40" s="225">
        <v>9651.3305445684546</v>
      </c>
      <c r="G40" s="226">
        <v>10170.952811647901</v>
      </c>
      <c r="H40" s="226">
        <v>10859.4102572866</v>
      </c>
      <c r="I40" s="226">
        <v>11445.6104775927</v>
      </c>
      <c r="J40" s="227">
        <v>12133.72516607</v>
      </c>
      <c r="K40" s="210">
        <f>((J40-F40)/ABS(F40))</f>
        <v>0.25720750211985849</v>
      </c>
    </row>
    <row r="41" spans="3:11" s="37" customFormat="1" ht="12" customHeight="1" x14ac:dyDescent="0.25">
      <c r="C41" s="32"/>
      <c r="D41" s="221"/>
      <c r="E41" s="26" t="s">
        <v>132</v>
      </c>
      <c r="F41" s="51">
        <v>12082.598497495799</v>
      </c>
      <c r="G41" s="52">
        <v>13120.524419535601</v>
      </c>
      <c r="H41" s="52">
        <v>14503.601652892599</v>
      </c>
      <c r="I41" s="52">
        <v>15999.237262357399</v>
      </c>
      <c r="J41" s="228">
        <v>15639.3080260304</v>
      </c>
      <c r="K41" s="54">
        <f>IF(ISERROR((J41-F41)/ABS(F41)),"NA", IF(((J41-F41)/ABS(F41))=-1, "NA", ((J41-F41)/ABS(F41))))</f>
        <v>0.29436627636611051</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25" t="str">
        <f>G6</f>
        <v>2015-2016</v>
      </c>
      <c r="H70" s="25" t="str">
        <f>H6</f>
        <v>2016-2017</v>
      </c>
      <c r="I70" s="25" t="str">
        <f>I6</f>
        <v>2017-2018</v>
      </c>
      <c r="J70" s="25" t="str">
        <f>J6</f>
        <v>2018-2019</v>
      </c>
      <c r="K70" s="161" t="s">
        <v>148</v>
      </c>
      <c r="L70" s="7"/>
      <c r="M70" s="7"/>
    </row>
    <row r="71" spans="5:13" x14ac:dyDescent="0.25">
      <c r="E71" s="30" t="s">
        <v>169</v>
      </c>
      <c r="F71" s="212">
        <v>11699.397519903499</v>
      </c>
      <c r="G71" s="213">
        <v>12797.709358716951</v>
      </c>
      <c r="H71" s="213">
        <v>14161.79634214135</v>
      </c>
      <c r="I71" s="213">
        <v>14987.903220506751</v>
      </c>
      <c r="J71" s="214">
        <v>15077.51240081475</v>
      </c>
      <c r="K71" s="55">
        <f>((J71-F71)/ABS(F71))</f>
        <v>0.28874263611987389</v>
      </c>
    </row>
    <row r="72" spans="5:13" x14ac:dyDescent="0.25">
      <c r="E72" s="30" t="s">
        <v>170</v>
      </c>
      <c r="F72" s="215">
        <v>7531.6463536463498</v>
      </c>
      <c r="G72" s="216">
        <v>8797.5753846153802</v>
      </c>
      <c r="H72" s="216">
        <v>9462.9221435793697</v>
      </c>
      <c r="I72" s="216">
        <v>9230.2607861936704</v>
      </c>
      <c r="J72" s="217">
        <v>10284.8424566088</v>
      </c>
      <c r="K72" s="56">
        <f>((J72-F72)/ABS(F72))</f>
        <v>0.36555036889504583</v>
      </c>
    </row>
    <row r="73" spans="5:13" x14ac:dyDescent="0.25">
      <c r="E73" s="30" t="s">
        <v>171</v>
      </c>
      <c r="F73" s="215">
        <v>6331.2885671492804</v>
      </c>
      <c r="G73" s="216">
        <v>5749.0227963525804</v>
      </c>
      <c r="H73" s="216">
        <v>6050.3587443946199</v>
      </c>
      <c r="I73" s="216">
        <v>7444.7260711030103</v>
      </c>
      <c r="J73" s="217">
        <v>7858.8895253682504</v>
      </c>
      <c r="K73" s="56">
        <f>((J73-F73)/ABS(F73))</f>
        <v>0.24127804980255166</v>
      </c>
    </row>
    <row r="74" spans="5:13" x14ac:dyDescent="0.25">
      <c r="E74" s="30" t="s">
        <v>172</v>
      </c>
      <c r="F74" s="215">
        <v>4766.08361204013</v>
      </c>
      <c r="G74" s="216">
        <v>4599.9340193704602</v>
      </c>
      <c r="H74" s="216">
        <v>5986.3322884012496</v>
      </c>
      <c r="I74" s="216">
        <v>5478.5614636935397</v>
      </c>
      <c r="J74" s="217">
        <v>7135.0548245614</v>
      </c>
      <c r="K74" s="56">
        <f>((J74-F74)/ABS(F74))</f>
        <v>0.49704776612326951</v>
      </c>
    </row>
    <row r="75" spans="5:13" x14ac:dyDescent="0.25">
      <c r="E75" s="30" t="s">
        <v>156</v>
      </c>
      <c r="F75" s="225">
        <v>9651.3305445684546</v>
      </c>
      <c r="G75" s="226">
        <v>10170.952811647901</v>
      </c>
      <c r="H75" s="226">
        <v>10859.4102572866</v>
      </c>
      <c r="I75" s="226">
        <v>11445.6104775927</v>
      </c>
      <c r="J75" s="227">
        <v>12133.72516607</v>
      </c>
      <c r="K75" s="210">
        <f>((J75-F75)/ABS(F75))</f>
        <v>0.25720750211985849</v>
      </c>
    </row>
    <row r="76" spans="5:13" s="32" customFormat="1" x14ac:dyDescent="0.25">
      <c r="E76" s="26" t="s">
        <v>132</v>
      </c>
      <c r="F76" s="51">
        <v>12082.598497495799</v>
      </c>
      <c r="G76" s="52">
        <v>13120.524419535601</v>
      </c>
      <c r="H76" s="52">
        <v>14503.601652892599</v>
      </c>
      <c r="I76" s="52">
        <v>15999.237262357399</v>
      </c>
      <c r="J76" s="228">
        <v>15639.3080260304</v>
      </c>
      <c r="K76" s="54">
        <f>IF(ISERROR((J76-F76)/ABS(F76)),"NA", IF(((J76-F76)/ABS(F76))=-1, "NA", ((J76-F76)/ABS(F76))))</f>
        <v>0.29436627636611051</v>
      </c>
    </row>
  </sheetData>
  <sheetProtection algorithmName="SHA-512" hashValue="7YgP7smwM/S58yisZ8+EmaoSXyZKyUJ7gd8htg1B0K8YXqs20PVxqvUmZ5JEaLCyOzSM4dEtKO6yX/R7Mj6oLw==" saltValue="ExU0JHtDO/s9B1ecSaxAdw==" spinCount="100000" sheet="1" scenarios="1"/>
  <mergeCells count="5">
    <mergeCell ref="L5:M5"/>
    <mergeCell ref="C9:M9"/>
    <mergeCell ref="B2:M2"/>
    <mergeCell ref="K5:K6"/>
    <mergeCell ref="C4:L4"/>
  </mergeCells>
  <phoneticPr fontId="0" type="noConversion"/>
  <printOptions horizontalCentered="1"/>
  <pageMargins left="0.69" right="0.91" top="1" bottom="1" header="0.5" footer="0.5"/>
  <pageSetup scale="60"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216</v>
      </c>
      <c r="C2" s="295"/>
      <c r="D2" s="295"/>
      <c r="E2" s="295"/>
      <c r="F2" s="295"/>
      <c r="G2" s="295"/>
      <c r="H2" s="295"/>
      <c r="I2" s="295"/>
      <c r="J2" s="295"/>
      <c r="K2" s="295"/>
      <c r="L2" s="295"/>
      <c r="M2" s="295"/>
    </row>
    <row r="3" spans="1:13" ht="20.25" customHeight="1" x14ac:dyDescent="0.25"/>
    <row r="4" spans="1:13" s="4" customFormat="1" ht="50.1" customHeight="1" x14ac:dyDescent="0.25">
      <c r="C4" s="289" t="s">
        <v>213</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12082.598497495799</v>
      </c>
      <c r="G7" s="52">
        <v>13120.524419535601</v>
      </c>
      <c r="H7" s="52">
        <v>14503.601652892599</v>
      </c>
      <c r="I7" s="52">
        <v>15999.237262357399</v>
      </c>
      <c r="J7" s="228">
        <v>15639.3080260304</v>
      </c>
      <c r="K7" s="54">
        <f>IF(ISERROR((J7-F7)/ABS(F7)),"NA", IF(((J7-F7)/ABS(F7))=-1, "NA", ((J7-F7)/ABS(F7))))</f>
        <v>0.29436627636611051</v>
      </c>
      <c r="L7" s="101" t="s">
        <v>175</v>
      </c>
      <c r="M7" s="220" t="s">
        <v>176</v>
      </c>
    </row>
    <row r="8" spans="1:13" ht="20.25" customHeight="1" x14ac:dyDescent="0.25">
      <c r="C8" s="4"/>
      <c r="K8" s="4"/>
      <c r="L8" s="4"/>
    </row>
    <row r="9" spans="1:13" s="4" customFormat="1" ht="20.25" customHeight="1" x14ac:dyDescent="0.25">
      <c r="C9" s="289" t="s">
        <v>217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218</v>
      </c>
      <c r="F36" s="201">
        <v>8430.2918870880858</v>
      </c>
      <c r="G36" s="202">
        <v>8902.3471761489545</v>
      </c>
      <c r="H36" s="202">
        <v>9154.3256357751889</v>
      </c>
      <c r="I36" s="202">
        <v>10021.519919948199</v>
      </c>
      <c r="J36" s="203">
        <v>10308.755095850815</v>
      </c>
      <c r="K36" s="55">
        <f>((J36-F36)/ABS(F36))</f>
        <v>0.22282303316683502</v>
      </c>
    </row>
    <row r="37" spans="3:11" ht="12" customHeight="1" x14ac:dyDescent="0.25">
      <c r="E37" s="30" t="s">
        <v>179</v>
      </c>
      <c r="F37" s="204">
        <v>11538.342760558749</v>
      </c>
      <c r="G37" s="205">
        <v>12458.375043484051</v>
      </c>
      <c r="H37" s="205">
        <v>12716.5211458673</v>
      </c>
      <c r="I37" s="205">
        <v>13392.761747377052</v>
      </c>
      <c r="J37" s="206">
        <v>14473.529113301502</v>
      </c>
      <c r="K37" s="56">
        <f>((J37-F37)/ABS(F37))</f>
        <v>0.25438543590298185</v>
      </c>
    </row>
    <row r="38" spans="3:11" ht="12" customHeight="1" x14ac:dyDescent="0.25">
      <c r="E38" s="30" t="s">
        <v>180</v>
      </c>
      <c r="F38" s="204">
        <v>9713.0972918756306</v>
      </c>
      <c r="G38" s="205">
        <v>10155.3480475382</v>
      </c>
      <c r="H38" s="205">
        <v>11221.653948535901</v>
      </c>
      <c r="I38" s="205">
        <v>11971.1147842057</v>
      </c>
      <c r="J38" s="206">
        <v>12520.546328071399</v>
      </c>
      <c r="K38" s="56">
        <f>((J38-F38)/ABS(F38))</f>
        <v>0.28903746681751202</v>
      </c>
    </row>
    <row r="39" spans="3:11" ht="12" customHeight="1" x14ac:dyDescent="0.25">
      <c r="E39" s="30" t="s">
        <v>219</v>
      </c>
      <c r="F39" s="204">
        <v>9419.1329526916797</v>
      </c>
      <c r="G39" s="205">
        <v>9411.2325581395307</v>
      </c>
      <c r="H39" s="205">
        <v>9859.9750000000004</v>
      </c>
      <c r="I39" s="205">
        <v>10066.834053586899</v>
      </c>
      <c r="J39" s="206">
        <v>10797.6074074074</v>
      </c>
      <c r="K39" s="56">
        <f>((J39-F39)/ABS(F39))</f>
        <v>0.14634833817923737</v>
      </c>
    </row>
    <row r="40" spans="3:11" ht="12" customHeight="1" x14ac:dyDescent="0.25">
      <c r="E40" s="30" t="s">
        <v>156</v>
      </c>
      <c r="F40" s="207">
        <v>9651.3305445684546</v>
      </c>
      <c r="G40" s="208">
        <v>10170.952811647901</v>
      </c>
      <c r="H40" s="208">
        <v>10859.4102572866</v>
      </c>
      <c r="I40" s="208">
        <v>11445.6104775927</v>
      </c>
      <c r="J40" s="209">
        <v>12133.72516607</v>
      </c>
      <c r="K40" s="56">
        <f>((J40-F40)/ABS(F40))</f>
        <v>0.25720750211985849</v>
      </c>
    </row>
    <row r="41" spans="3:11" s="39" customFormat="1" ht="12" customHeight="1" x14ac:dyDescent="0.25">
      <c r="E41" s="26" t="s">
        <v>132</v>
      </c>
      <c r="F41" s="51">
        <v>12082.598497495799</v>
      </c>
      <c r="G41" s="52">
        <v>13120.524419535601</v>
      </c>
      <c r="H41" s="52">
        <v>14503.601652892599</v>
      </c>
      <c r="I41" s="52">
        <v>15999.237262357399</v>
      </c>
      <c r="J41" s="228">
        <v>15639.3080260304</v>
      </c>
      <c r="K41" s="54">
        <f>IF(ISERROR((J41-F41)/ABS(F41)),"NA", IF(((J41-F41)/ABS(F41))=-1, "NA", ((J41-F41)/ABS(F41))))</f>
        <v>0.29436627636611051</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110" t="str">
        <f>F6</f>
        <v>2014-2015</v>
      </c>
      <c r="G70" s="110" t="str">
        <f>G6</f>
        <v>2015-2016</v>
      </c>
      <c r="H70" s="110" t="str">
        <f>H6</f>
        <v>2016-2017</v>
      </c>
      <c r="I70" s="110" t="str">
        <f>I6</f>
        <v>2017-2018</v>
      </c>
      <c r="J70" s="110" t="str">
        <f>J6</f>
        <v>2018-2019</v>
      </c>
      <c r="K70" s="161" t="s">
        <v>148</v>
      </c>
    </row>
    <row r="71" spans="5:11" x14ac:dyDescent="0.25">
      <c r="E71" s="30" t="s">
        <v>183</v>
      </c>
      <c r="F71" s="212">
        <v>5089.5317781849999</v>
      </c>
      <c r="G71" s="213">
        <v>5268.442584757945</v>
      </c>
      <c r="H71" s="213">
        <v>5804.6614702084607</v>
      </c>
      <c r="I71" s="213">
        <v>6162.7901998012449</v>
      </c>
      <c r="J71" s="214">
        <v>6363.7351280585499</v>
      </c>
      <c r="K71" s="55">
        <f>((J71-F71)/ABS(F71))</f>
        <v>0.25035767638490886</v>
      </c>
    </row>
    <row r="72" spans="5:11" x14ac:dyDescent="0.25">
      <c r="E72" s="30" t="s">
        <v>184</v>
      </c>
      <c r="F72" s="215">
        <v>7925.0095291389207</v>
      </c>
      <c r="G72" s="216">
        <v>9026.818912517414</v>
      </c>
      <c r="H72" s="216">
        <v>9888.3659401453842</v>
      </c>
      <c r="I72" s="216">
        <v>11096.17750852975</v>
      </c>
      <c r="J72" s="217">
        <v>12579.8587240179</v>
      </c>
      <c r="K72" s="56">
        <f>((J72-F72)/ABS(F72))</f>
        <v>0.58736196817983444</v>
      </c>
    </row>
    <row r="73" spans="5:11" x14ac:dyDescent="0.25">
      <c r="E73" s="30" t="s">
        <v>185</v>
      </c>
      <c r="F73" s="215">
        <v>8506.7084443221356</v>
      </c>
      <c r="G73" s="216">
        <v>9110.7557280801157</v>
      </c>
      <c r="H73" s="216">
        <v>9677.1075559680849</v>
      </c>
      <c r="I73" s="216">
        <v>9349.0059453796057</v>
      </c>
      <c r="J73" s="217">
        <v>9835.3279207879787</v>
      </c>
      <c r="K73" s="56">
        <f>((J73-F73)/ABS(F73))</f>
        <v>0.15618490808305999</v>
      </c>
    </row>
    <row r="74" spans="5:11" x14ac:dyDescent="0.25">
      <c r="E74" s="30" t="s">
        <v>221</v>
      </c>
      <c r="F74" s="215">
        <v>6273.5165460979597</v>
      </c>
      <c r="G74" s="216">
        <v>5979.1268939393949</v>
      </c>
      <c r="H74" s="216">
        <v>6685.60192224602</v>
      </c>
      <c r="I74" s="216">
        <v>7148.2566920632344</v>
      </c>
      <c r="J74" s="217">
        <v>7722.99803859243</v>
      </c>
      <c r="K74" s="56">
        <f>((J74-F74)/ABS(F74))</f>
        <v>0.23104768782287308</v>
      </c>
    </row>
    <row r="75" spans="5:11" x14ac:dyDescent="0.25">
      <c r="E75" s="30" t="s">
        <v>156</v>
      </c>
      <c r="F75" s="225">
        <v>9651.3305445684546</v>
      </c>
      <c r="G75" s="226">
        <v>10170.952811647901</v>
      </c>
      <c r="H75" s="226">
        <v>10859.4102572866</v>
      </c>
      <c r="I75" s="226">
        <v>11445.6104775927</v>
      </c>
      <c r="J75" s="227">
        <v>12133.72516607</v>
      </c>
      <c r="K75" s="56">
        <f>((J75-F75)/ABS(F75))</f>
        <v>0.25720750211985849</v>
      </c>
    </row>
    <row r="76" spans="5:11" x14ac:dyDescent="0.25">
      <c r="E76" s="26" t="s">
        <v>132</v>
      </c>
      <c r="F76" s="51">
        <v>12082.598497495799</v>
      </c>
      <c r="G76" s="52">
        <v>13120.524419535601</v>
      </c>
      <c r="H76" s="52">
        <v>14503.601652892599</v>
      </c>
      <c r="I76" s="52">
        <v>15999.237262357399</v>
      </c>
      <c r="J76" s="228">
        <v>15639.3080260304</v>
      </c>
      <c r="K76" s="54">
        <f>IF(ISERROR((J76-F76)/ABS(F76)),"NA", IF(((J76-F76)/ABS(F76))=-1, "NA", ((J76-F76)/ABS(F76))))</f>
        <v>0.29436627636611051</v>
      </c>
    </row>
  </sheetData>
  <sheetProtection algorithmName="SHA-512" hashValue="wtuBTll3pPRhGMV/nVuG3+teWz+i++wQHa+7PXPMdOE/HopyqgooPSIarmUuwhsBji8sLxMGZHBYUjSP65E9qQ==" saltValue="K4pMAZmmFpfB9s4NFKOfnw=="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pageSetUpPr fitToPage="1"/>
  </sheetPr>
  <dimension ref="A1:R78"/>
  <sheetViews>
    <sheetView showGridLines="0" showRowColHeaders="0" topLeftCell="A32"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222</v>
      </c>
      <c r="C2" s="295"/>
      <c r="D2" s="295"/>
      <c r="E2" s="295"/>
      <c r="F2" s="295"/>
      <c r="G2" s="295"/>
      <c r="H2" s="295"/>
      <c r="I2" s="295"/>
      <c r="J2" s="295"/>
      <c r="K2" s="295"/>
      <c r="L2" s="295"/>
      <c r="M2" s="295"/>
    </row>
    <row r="3" spans="1:13" ht="20.25" customHeight="1" x14ac:dyDescent="0.25"/>
    <row r="4" spans="1:13" s="4" customFormat="1" ht="50.1" customHeight="1" x14ac:dyDescent="0.25">
      <c r="C4" s="289" t="s">
        <v>223</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130" t="s">
        <v>132</v>
      </c>
      <c r="F7" s="51">
        <v>12082.598497495799</v>
      </c>
      <c r="G7" s="52">
        <v>13120.524419535601</v>
      </c>
      <c r="H7" s="52">
        <v>14503.601652892599</v>
      </c>
      <c r="I7" s="52">
        <v>15999.237262357399</v>
      </c>
      <c r="J7" s="53">
        <v>15639.3080260304</v>
      </c>
      <c r="K7" s="54">
        <f>IF(ISERROR((J7-F7)/ABS(F7)),"NA", IF(((J7-F7)/ABS(F7))=-1, "NA", ((J7-F7)/ABS(F7))))</f>
        <v>0.29436627636611051</v>
      </c>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225</v>
      </c>
      <c r="F36" s="201">
        <v>7665.7963737796399</v>
      </c>
      <c r="G36" s="202">
        <v>8178.3094414236302</v>
      </c>
      <c r="H36" s="202">
        <v>8527.6486620416308</v>
      </c>
      <c r="I36" s="202">
        <v>9217.7111207645503</v>
      </c>
      <c r="J36" s="203">
        <v>9909.7250895302295</v>
      </c>
      <c r="K36" s="55">
        <f t="shared" ref="K36:K41" si="0">((J36-F36)/ABS(F36))</f>
        <v>0.29271958272017273</v>
      </c>
    </row>
    <row r="37" spans="3:11" ht="12" customHeight="1" x14ac:dyDescent="0.25">
      <c r="E37" s="30" t="s">
        <v>226</v>
      </c>
      <c r="F37" s="204">
        <v>7964.4264150029103</v>
      </c>
      <c r="G37" s="205">
        <v>8422.4318400295888</v>
      </c>
      <c r="H37" s="205">
        <v>8781.0572905508561</v>
      </c>
      <c r="I37" s="205">
        <v>9732.8658569579547</v>
      </c>
      <c r="J37" s="206">
        <v>10698.623127135099</v>
      </c>
      <c r="K37" s="56">
        <f t="shared" si="0"/>
        <v>0.34330114557674518</v>
      </c>
    </row>
    <row r="38" spans="3:11" ht="12" customHeight="1" x14ac:dyDescent="0.25">
      <c r="E38" s="30" t="s">
        <v>194</v>
      </c>
      <c r="F38" s="204">
        <v>7262.8489709966452</v>
      </c>
      <c r="G38" s="205">
        <v>8058.4008929464098</v>
      </c>
      <c r="H38" s="205">
        <v>8033.268148174785</v>
      </c>
      <c r="I38" s="205">
        <v>8503.1676263247682</v>
      </c>
      <c r="J38" s="206">
        <v>9249.8736414657651</v>
      </c>
      <c r="K38" s="56">
        <f t="shared" si="0"/>
        <v>0.27358749691809303</v>
      </c>
    </row>
    <row r="39" spans="3:11" ht="12" customHeight="1" x14ac:dyDescent="0.25">
      <c r="E39" s="30" t="s">
        <v>227</v>
      </c>
      <c r="F39" s="204">
        <v>16787.660178998201</v>
      </c>
      <c r="G39" s="205">
        <v>17747.359849108001</v>
      </c>
      <c r="H39" s="205">
        <v>18761.297555756999</v>
      </c>
      <c r="I39" s="205">
        <v>20204.379859154949</v>
      </c>
      <c r="J39" s="206">
        <v>21197.122419031803</v>
      </c>
      <c r="K39" s="56">
        <f t="shared" si="0"/>
        <v>0.26266091837800914</v>
      </c>
    </row>
    <row r="40" spans="3:11" ht="12" customHeight="1" x14ac:dyDescent="0.25">
      <c r="E40" s="30" t="s">
        <v>228</v>
      </c>
      <c r="F40" s="204">
        <v>9325.7408041060698</v>
      </c>
      <c r="G40" s="205">
        <v>9341.0311111111096</v>
      </c>
      <c r="H40" s="205">
        <v>10007.840472673601</v>
      </c>
      <c r="I40" s="205">
        <v>10581.6954751131</v>
      </c>
      <c r="J40" s="206">
        <v>11051.2</v>
      </c>
      <c r="K40" s="56">
        <f t="shared" si="0"/>
        <v>0.18502114010441092</v>
      </c>
    </row>
    <row r="41" spans="3:11" ht="12" customHeight="1" x14ac:dyDescent="0.25">
      <c r="E41" s="30" t="s">
        <v>156</v>
      </c>
      <c r="F41" s="207">
        <v>9651.3305445684546</v>
      </c>
      <c r="G41" s="208">
        <v>10170.952811647901</v>
      </c>
      <c r="H41" s="208">
        <v>10859.4102572866</v>
      </c>
      <c r="I41" s="208">
        <v>11445.6104775927</v>
      </c>
      <c r="J41" s="209">
        <v>12133.72516607</v>
      </c>
      <c r="K41" s="56">
        <f t="shared" si="0"/>
        <v>0.25720750211985849</v>
      </c>
    </row>
    <row r="42" spans="3:11" s="39" customFormat="1" ht="12" customHeight="1" x14ac:dyDescent="0.25">
      <c r="E42" s="130" t="s">
        <v>132</v>
      </c>
      <c r="F42" s="51">
        <v>12082.598497495799</v>
      </c>
      <c r="G42" s="52">
        <v>13120.524419535601</v>
      </c>
      <c r="H42" s="52">
        <v>14503.601652892599</v>
      </c>
      <c r="I42" s="52">
        <v>15999.237262357399</v>
      </c>
      <c r="J42" s="53">
        <v>15639.3080260304</v>
      </c>
      <c r="K42" s="54">
        <f>IF(ISERROR((J42-F42)/ABS(F42)),"NA", IF(((J42-F42)/ABS(F42))=-1, "NA", ((J42-F42)/ABS(F42))))</f>
        <v>0.29436627636611051</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230</v>
      </c>
      <c r="F72" s="212">
        <v>6261.5129753923757</v>
      </c>
      <c r="G72" s="213">
        <v>6736.1717295961953</v>
      </c>
      <c r="H72" s="213">
        <v>7436.3378424548846</v>
      </c>
      <c r="I72" s="213">
        <v>8178.177185708435</v>
      </c>
      <c r="J72" s="214">
        <v>8781.323800682756</v>
      </c>
      <c r="K72" s="55">
        <f t="shared" ref="K72:K77" si="1">((J72-F72)/ABS(F72))</f>
        <v>0.40242842827175923</v>
      </c>
    </row>
    <row r="73" spans="5:11" x14ac:dyDescent="0.25">
      <c r="E73" s="30" t="s">
        <v>199</v>
      </c>
      <c r="F73" s="215">
        <v>5966.0440280642251</v>
      </c>
      <c r="G73" s="216">
        <v>6012.2518800156349</v>
      </c>
      <c r="H73" s="216">
        <v>6424.2366760825098</v>
      </c>
      <c r="I73" s="216">
        <v>7177.052354882755</v>
      </c>
      <c r="J73" s="217">
        <v>7422.0055138714506</v>
      </c>
      <c r="K73" s="56">
        <f t="shared" si="1"/>
        <v>0.24404135788445305</v>
      </c>
    </row>
    <row r="74" spans="5:11" x14ac:dyDescent="0.25">
      <c r="E74" s="30" t="s">
        <v>200</v>
      </c>
      <c r="F74" s="215">
        <v>10498.447679708799</v>
      </c>
      <c r="G74" s="216">
        <v>11089.6823956443</v>
      </c>
      <c r="H74" s="216">
        <v>11758.6505125815</v>
      </c>
      <c r="I74" s="216">
        <v>13779.066124109901</v>
      </c>
      <c r="J74" s="217">
        <v>14138.997972973</v>
      </c>
      <c r="K74" s="56">
        <f t="shared" si="1"/>
        <v>0.34677034208596264</v>
      </c>
    </row>
    <row r="75" spans="5:11" x14ac:dyDescent="0.25">
      <c r="E75" s="30" t="s">
        <v>201</v>
      </c>
      <c r="F75" s="215">
        <v>17095.832540049152</v>
      </c>
      <c r="G75" s="216">
        <v>17788.630014411152</v>
      </c>
      <c r="H75" s="216">
        <v>18220.30090382665</v>
      </c>
      <c r="I75" s="216">
        <v>19739.5465976372</v>
      </c>
      <c r="J75" s="217">
        <v>21618.040281995301</v>
      </c>
      <c r="K75" s="56">
        <f t="shared" si="1"/>
        <v>0.26452105981690599</v>
      </c>
    </row>
    <row r="76" spans="5:11" x14ac:dyDescent="0.25">
      <c r="E76" s="30" t="s">
        <v>202</v>
      </c>
      <c r="F76" s="215">
        <v>9494.8785942491995</v>
      </c>
      <c r="G76" s="216">
        <v>9520.8323406789805</v>
      </c>
      <c r="H76" s="216">
        <v>9672.0517380759902</v>
      </c>
      <c r="I76" s="216">
        <v>9463.0029585798802</v>
      </c>
      <c r="J76" s="217">
        <v>10284.8424566088</v>
      </c>
      <c r="K76" s="56">
        <f t="shared" si="1"/>
        <v>8.3198942937307355E-2</v>
      </c>
    </row>
    <row r="77" spans="5:11" x14ac:dyDescent="0.25">
      <c r="E77" s="30" t="s">
        <v>156</v>
      </c>
      <c r="F77" s="225">
        <v>9651.3305445684546</v>
      </c>
      <c r="G77" s="226">
        <v>10170.952811647901</v>
      </c>
      <c r="H77" s="226">
        <v>10859.4102572866</v>
      </c>
      <c r="I77" s="226">
        <v>11445.6104775927</v>
      </c>
      <c r="J77" s="227">
        <v>12133.72516607</v>
      </c>
      <c r="K77" s="56">
        <f t="shared" si="1"/>
        <v>0.25720750211985849</v>
      </c>
    </row>
    <row r="78" spans="5:11" x14ac:dyDescent="0.25">
      <c r="E78" s="130" t="s">
        <v>132</v>
      </c>
      <c r="F78" s="51">
        <v>12082.598497495799</v>
      </c>
      <c r="G78" s="52">
        <v>13120.524419535601</v>
      </c>
      <c r="H78" s="52">
        <v>14503.601652892599</v>
      </c>
      <c r="I78" s="52">
        <v>15999.237262357399</v>
      </c>
      <c r="J78" s="53">
        <v>15639.3080260304</v>
      </c>
      <c r="K78" s="54">
        <f>IF(ISERROR((J78-F78)/ABS(F78)),"NA", IF(((J78-F78)/ABS(F78))=-1, "NA", ((J78-F78)/ABS(F78))))</f>
        <v>0.29436627636611051</v>
      </c>
    </row>
  </sheetData>
  <sheetProtection algorithmName="SHA-512" hashValue="jDpJGyAyN5EttGQEH2IqEJcrHMo7XaFi+uG4TqINE95IDy7kg2QCH85MBhfi7jLyRp7WPoDdrgU9/X66hQ9LdQ==" saltValue="bg9LV2LqnjsOa780AG5dGw=="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8">
    <pageSetUpPr autoPageBreaks="0" fitToPage="1"/>
  </sheetPr>
  <dimension ref="A1:S75"/>
  <sheetViews>
    <sheetView showGridLines="0" showRowColHeaders="0" topLeftCell="A39" zoomScale="130" zoomScaleNormal="13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5" customHeight="1" x14ac:dyDescent="0.4">
      <c r="B2" s="295" t="s">
        <v>231</v>
      </c>
      <c r="C2" s="295"/>
      <c r="D2" s="295"/>
      <c r="E2" s="295"/>
      <c r="F2" s="295"/>
      <c r="G2" s="295"/>
      <c r="H2" s="295"/>
      <c r="I2" s="295"/>
      <c r="J2" s="295"/>
      <c r="K2" s="295"/>
      <c r="L2" s="295"/>
      <c r="M2" s="295"/>
      <c r="N2" s="48"/>
    </row>
    <row r="3" spans="1:19" ht="20.25" customHeight="1" x14ac:dyDescent="0.25"/>
    <row r="4" spans="1:19" s="4" customFormat="1" ht="36" customHeight="1" x14ac:dyDescent="0.3">
      <c r="C4" s="289" t="s">
        <v>232</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9792.0200333889807</v>
      </c>
      <c r="G7" s="52">
        <v>10943.363490792601</v>
      </c>
      <c r="H7" s="52">
        <v>12600.8239669421</v>
      </c>
      <c r="I7" s="52">
        <v>13775.860076045599</v>
      </c>
      <c r="J7" s="53">
        <v>13520.987707881401</v>
      </c>
      <c r="K7" s="54">
        <f>IF(ISERROR((J7-F7)/ABS(F7)),"NA", IF(((J7-F7)/ABS(F7))=-1, "NA", ((J7-F7)/ABS(F7))))</f>
        <v>0.38081699810430619</v>
      </c>
    </row>
    <row r="8" spans="1:19" s="4" customFormat="1" ht="20.25" customHeight="1" x14ac:dyDescent="0.25">
      <c r="D8" s="50"/>
      <c r="P8" s="27"/>
      <c r="R8" s="27"/>
      <c r="S8" s="27"/>
    </row>
    <row r="9" spans="1:19" ht="20.25" customHeight="1" x14ac:dyDescent="0.3">
      <c r="C9" s="289" t="s">
        <v>205</v>
      </c>
      <c r="D9" s="289"/>
      <c r="E9" s="289"/>
      <c r="F9" s="289"/>
      <c r="G9" s="289"/>
      <c r="H9" s="289"/>
      <c r="I9" s="289"/>
      <c r="J9" s="289"/>
      <c r="K9" s="289"/>
      <c r="L9" s="289"/>
      <c r="M9" s="289"/>
      <c r="N9" s="1"/>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44" t="s">
        <v>148</v>
      </c>
    </row>
    <row r="36" spans="3:14" ht="12.75" customHeight="1" x14ac:dyDescent="0.25">
      <c r="E36" s="30" t="s">
        <v>206</v>
      </c>
      <c r="F36" s="212">
        <v>6934.22475567945</v>
      </c>
      <c r="G36" s="213">
        <v>7599.5893420001948</v>
      </c>
      <c r="H36" s="213">
        <v>7857.1202414469199</v>
      </c>
      <c r="I36" s="213">
        <v>8095.6700388699701</v>
      </c>
      <c r="J36" s="214">
        <v>9127.0044957286409</v>
      </c>
      <c r="K36" s="55">
        <f t="shared" ref="K36:K42" si="0">(J36-F36)/ABS(F36)</f>
        <v>0.31622565136112774</v>
      </c>
    </row>
    <row r="37" spans="3:14" ht="12.75" customHeight="1" x14ac:dyDescent="0.25">
      <c r="E37" s="30" t="s">
        <v>207</v>
      </c>
      <c r="F37" s="215">
        <v>10718.351474865</v>
      </c>
      <c r="G37" s="216">
        <v>11365.448891292601</v>
      </c>
      <c r="H37" s="216">
        <v>11719.5880503145</v>
      </c>
      <c r="I37" s="216">
        <v>12452.2095340695</v>
      </c>
      <c r="J37" s="217">
        <v>12861.193457416801</v>
      </c>
      <c r="K37" s="56">
        <f t="shared" si="0"/>
        <v>0.19992272016614299</v>
      </c>
    </row>
    <row r="38" spans="3:14" ht="12.75" customHeight="1" x14ac:dyDescent="0.25">
      <c r="E38" s="30" t="s">
        <v>208</v>
      </c>
      <c r="F38" s="215">
        <v>9194.0926558106985</v>
      </c>
      <c r="G38" s="216">
        <v>9736.6364526444413</v>
      </c>
      <c r="H38" s="216">
        <v>10292.9308199561</v>
      </c>
      <c r="I38" s="216">
        <v>10961.81152122035</v>
      </c>
      <c r="J38" s="217">
        <v>11405.383930479798</v>
      </c>
      <c r="K38" s="56">
        <f t="shared" si="0"/>
        <v>0.24051218075027297</v>
      </c>
    </row>
    <row r="39" spans="3:14" ht="12.75" customHeight="1" x14ac:dyDescent="0.25">
      <c r="E39" s="30" t="s">
        <v>209</v>
      </c>
      <c r="F39" s="215">
        <v>11225.0210816865</v>
      </c>
      <c r="G39" s="216">
        <v>12042.435531990301</v>
      </c>
      <c r="H39" s="216">
        <v>12646.75390246485</v>
      </c>
      <c r="I39" s="216">
        <v>13400.748165869201</v>
      </c>
      <c r="J39" s="217">
        <v>14260.0613961461</v>
      </c>
      <c r="K39" s="56">
        <f t="shared" si="0"/>
        <v>0.27038170283806734</v>
      </c>
    </row>
    <row r="40" spans="3:14" ht="12.75" customHeight="1" x14ac:dyDescent="0.25">
      <c r="E40" s="30" t="s">
        <v>154</v>
      </c>
      <c r="F40" s="215">
        <v>6939.4058925476602</v>
      </c>
      <c r="G40" s="216">
        <v>7068.78992628993</v>
      </c>
      <c r="H40" s="216">
        <v>7359.4099147121497</v>
      </c>
      <c r="I40" s="216">
        <v>8254.7841530054593</v>
      </c>
      <c r="J40" s="217">
        <v>7896.3449477351896</v>
      </c>
      <c r="K40" s="56">
        <f t="shared" si="0"/>
        <v>0.13789927697055473</v>
      </c>
    </row>
    <row r="41" spans="3:14" ht="12.75" customHeight="1" x14ac:dyDescent="0.25">
      <c r="E41" s="30" t="s">
        <v>210</v>
      </c>
      <c r="F41" s="215">
        <v>5882.5011097370952</v>
      </c>
      <c r="G41" s="216">
        <v>6644.5682748600793</v>
      </c>
      <c r="H41" s="216">
        <v>7255.5712479385747</v>
      </c>
      <c r="I41" s="216">
        <v>7704.3065725804599</v>
      </c>
      <c r="J41" s="217">
        <v>8044.2392676438849</v>
      </c>
      <c r="K41" s="56">
        <f t="shared" si="0"/>
        <v>0.36748623036016792</v>
      </c>
    </row>
    <row r="42" spans="3:14" ht="12.75" customHeight="1" x14ac:dyDescent="0.25">
      <c r="E42" s="30" t="s">
        <v>156</v>
      </c>
      <c r="F42" s="225">
        <v>8473.3143638042202</v>
      </c>
      <c r="G42" s="226">
        <v>9013.4858131075489</v>
      </c>
      <c r="H42" s="226">
        <v>9566.6397964763091</v>
      </c>
      <c r="I42" s="226">
        <v>10311.14737536185</v>
      </c>
      <c r="J42" s="227">
        <v>10842.044465962052</v>
      </c>
      <c r="K42" s="210">
        <f t="shared" si="0"/>
        <v>0.2795517787321129</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K70" s="44" t="s">
        <v>148</v>
      </c>
      <c r="L70" s="24"/>
    </row>
    <row r="71" spans="4:12" x14ac:dyDescent="0.25">
      <c r="E71" s="30" t="s">
        <v>158</v>
      </c>
      <c r="F71" s="212">
        <v>10049.506974659791</v>
      </c>
      <c r="G71" s="213">
        <v>10674.267851877976</v>
      </c>
      <c r="H71" s="213">
        <v>11147.884111002275</v>
      </c>
      <c r="I71" s="213">
        <v>12377.014016339901</v>
      </c>
      <c r="J71" s="214">
        <v>13015.188562579824</v>
      </c>
      <c r="K71" s="55">
        <f>(J71-F71)/ABS(F71)</f>
        <v>0.29510717246110785</v>
      </c>
    </row>
    <row r="72" spans="4:12" x14ac:dyDescent="0.25">
      <c r="E72" s="30" t="s">
        <v>159</v>
      </c>
      <c r="F72" s="215">
        <v>5882.5011097370952</v>
      </c>
      <c r="G72" s="216">
        <v>6644.5682748600793</v>
      </c>
      <c r="H72" s="216">
        <v>7255.5712479385747</v>
      </c>
      <c r="I72" s="216">
        <v>7704.3065725804599</v>
      </c>
      <c r="J72" s="217">
        <v>8044.2392676438849</v>
      </c>
      <c r="K72" s="56">
        <f>(J72-F72)/ABS(F72)</f>
        <v>0.36748623036016792</v>
      </c>
    </row>
    <row r="73" spans="4:12" x14ac:dyDescent="0.25">
      <c r="E73" s="30" t="s">
        <v>160</v>
      </c>
      <c r="F73" s="215">
        <v>4347.213222759603</v>
      </c>
      <c r="G73" s="216">
        <v>4476.2271334181096</v>
      </c>
      <c r="H73" s="216">
        <v>5372.4131098020052</v>
      </c>
      <c r="I73" s="216">
        <v>6131.213152804642</v>
      </c>
      <c r="J73" s="217">
        <v>6273.722483513955</v>
      </c>
      <c r="K73" s="56">
        <f>(J73-F73)/ABS(F73)</f>
        <v>0.44315959720314974</v>
      </c>
    </row>
    <row r="74" spans="4:12" x14ac:dyDescent="0.25">
      <c r="E74" s="30" t="s">
        <v>156</v>
      </c>
      <c r="F74" s="207">
        <v>8473.3143638042202</v>
      </c>
      <c r="G74" s="208">
        <v>9013.4858131075489</v>
      </c>
      <c r="H74" s="208">
        <v>9566.6397964763091</v>
      </c>
      <c r="I74" s="208">
        <v>10311.14737536185</v>
      </c>
      <c r="J74" s="218">
        <v>10842.044465962052</v>
      </c>
      <c r="K74" s="210">
        <f>(J74-F74)/ABS(F74)</f>
        <v>0.2795517787321129</v>
      </c>
    </row>
    <row r="75" spans="4:12" s="32" customFormat="1" x14ac:dyDescent="0.25">
      <c r="E75" s="26" t="s">
        <v>132</v>
      </c>
      <c r="F75" s="51">
        <v>9792.0200333889807</v>
      </c>
      <c r="G75" s="52">
        <v>10943.363490792601</v>
      </c>
      <c r="H75" s="52">
        <v>12600.8239669421</v>
      </c>
      <c r="I75" s="52">
        <v>13775.860076045599</v>
      </c>
      <c r="J75" s="53">
        <v>13520.987707881401</v>
      </c>
      <c r="K75" s="54">
        <f>IF(ISERROR((J75-F75)/ABS(F75)),"NA", IF(((J75-F75)/ABS(F75))=-1, "NA", ((J75-F75)/ABS(F75))))</f>
        <v>0.38081699810430619</v>
      </c>
    </row>
  </sheetData>
  <sheetProtection algorithmName="SHA-512" hashValue="/26Pw5HSp5PbT6G+MXKhFqMsI7Khy4ktlgDwrTfYePvqTP0gqgMSXdiXcLLvZyg+jMJQNfoFf/HsgW1R4umoug==" saltValue="PIjTRzEU+LUCCXC2tkJiWQ==" spinCount="100000" sheet="1" scenarios="1"/>
  <mergeCells count="4">
    <mergeCell ref="C44:M44"/>
    <mergeCell ref="C4:M4"/>
    <mergeCell ref="B2:M2"/>
    <mergeCell ref="C9:M9"/>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9">
    <pageSetUpPr fitToPage="1"/>
  </sheetPr>
  <dimension ref="A1:R82"/>
  <sheetViews>
    <sheetView showGridLines="0" showRowColHeaders="0" topLeftCell="A6" zoomScale="120" zoomScaleNormal="12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45" customHeight="1" x14ac:dyDescent="0.4">
      <c r="B2" s="295" t="s">
        <v>233</v>
      </c>
      <c r="C2" s="295"/>
      <c r="D2" s="295"/>
      <c r="E2" s="295"/>
      <c r="F2" s="295"/>
      <c r="G2" s="295"/>
      <c r="H2" s="295"/>
      <c r="I2" s="295"/>
      <c r="J2" s="295"/>
      <c r="K2" s="295"/>
      <c r="L2" s="295"/>
      <c r="M2" s="295"/>
    </row>
    <row r="3" spans="1:13" ht="20.25" customHeight="1" x14ac:dyDescent="0.25"/>
    <row r="4" spans="1:13" s="4" customFormat="1" ht="50.1" customHeight="1" x14ac:dyDescent="0.25">
      <c r="C4" s="289" t="s">
        <v>234</v>
      </c>
      <c r="D4" s="289"/>
      <c r="E4" s="289"/>
      <c r="F4" s="289"/>
      <c r="G4" s="289"/>
      <c r="H4" s="289"/>
      <c r="I4" s="289"/>
      <c r="J4" s="289"/>
      <c r="K4" s="289"/>
      <c r="L4" s="289"/>
      <c r="M4" s="47"/>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9792.0200333889807</v>
      </c>
      <c r="G7" s="52">
        <v>10943.363490792601</v>
      </c>
      <c r="H7" s="52">
        <v>12600.8239669421</v>
      </c>
      <c r="I7" s="52">
        <v>13775.860076045599</v>
      </c>
      <c r="J7" s="53">
        <v>13520.987707881401</v>
      </c>
      <c r="K7" s="54">
        <f>IF(ISERROR((J7-F7)/ABS(F7)),"NA", IF(((J7-F7)/ABS(F7))=-1, "NA", ((J7-F7)/ABS(F7))))</f>
        <v>0.38081699810430619</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214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169</v>
      </c>
      <c r="F36" s="201">
        <v>13034.1313269494</v>
      </c>
      <c r="G36" s="202">
        <v>14060.1493775934</v>
      </c>
      <c r="H36" s="202">
        <v>14958.6308373591</v>
      </c>
      <c r="I36" s="202">
        <v>16364.416475972501</v>
      </c>
      <c r="J36" s="203">
        <v>17362.146341463402</v>
      </c>
      <c r="K36" s="55">
        <f>((J36-F36)/ABS(F36))</f>
        <v>0.33205243264392981</v>
      </c>
    </row>
    <row r="37" spans="3:11" ht="12" customHeight="1" x14ac:dyDescent="0.25">
      <c r="E37" s="30" t="s">
        <v>170</v>
      </c>
      <c r="F37" s="204">
        <v>9595.2207943925205</v>
      </c>
      <c r="G37" s="205">
        <v>10170.2981301939</v>
      </c>
      <c r="H37" s="205">
        <v>10282.939159292</v>
      </c>
      <c r="I37" s="205">
        <v>11192.040437158499</v>
      </c>
      <c r="J37" s="206">
        <v>11836.528636021099</v>
      </c>
      <c r="K37" s="56">
        <f>((J37-F37)/ABS(F37))</f>
        <v>0.23358585379696598</v>
      </c>
    </row>
    <row r="38" spans="3:11" ht="12" customHeight="1" x14ac:dyDescent="0.25">
      <c r="E38" s="30" t="s">
        <v>171</v>
      </c>
      <c r="F38" s="204">
        <v>7445.73788864787</v>
      </c>
      <c r="G38" s="205">
        <v>8158.5144618302502</v>
      </c>
      <c r="H38" s="205">
        <v>8482.2053367217304</v>
      </c>
      <c r="I38" s="205">
        <v>8943.49973276323</v>
      </c>
      <c r="J38" s="206">
        <v>9620.3848214285699</v>
      </c>
      <c r="K38" s="56">
        <f>((J38-F38)/ABS(F38))</f>
        <v>0.29206600679514533</v>
      </c>
    </row>
    <row r="39" spans="3:11" ht="12" customHeight="1" x14ac:dyDescent="0.25">
      <c r="E39" s="30" t="s">
        <v>172</v>
      </c>
      <c r="F39" s="204">
        <v>5195.8744357421601</v>
      </c>
      <c r="G39" s="205">
        <v>5463.17564211016</v>
      </c>
      <c r="H39" s="205">
        <v>5859.4055141108947</v>
      </c>
      <c r="I39" s="205">
        <v>6103.623746815455</v>
      </c>
      <c r="J39" s="206">
        <v>6378.1530685077305</v>
      </c>
      <c r="K39" s="56">
        <f>((J39-F39)/ABS(F39))</f>
        <v>0.22754180213300285</v>
      </c>
    </row>
    <row r="40" spans="3:11" ht="12" customHeight="1" x14ac:dyDescent="0.25">
      <c r="E40" s="30" t="s">
        <v>156</v>
      </c>
      <c r="F40" s="207">
        <v>8473.3143638042202</v>
      </c>
      <c r="G40" s="208">
        <v>9013.4858131075489</v>
      </c>
      <c r="H40" s="208">
        <v>9566.6397964763091</v>
      </c>
      <c r="I40" s="208">
        <v>10311.14737536185</v>
      </c>
      <c r="J40" s="209">
        <v>10842.044465962052</v>
      </c>
      <c r="K40" s="210">
        <f>((J40-F40)/ABS(F40))</f>
        <v>0.2795517787321129</v>
      </c>
    </row>
    <row r="41" spans="3:11" s="37" customFormat="1" ht="12" customHeight="1" x14ac:dyDescent="0.25">
      <c r="C41" s="32"/>
      <c r="D41" s="221"/>
      <c r="E41" s="26" t="s">
        <v>132</v>
      </c>
      <c r="F41" s="51">
        <v>9792.0200333889807</v>
      </c>
      <c r="G41" s="52">
        <v>10943.363490792601</v>
      </c>
      <c r="H41" s="52">
        <v>12600.8239669421</v>
      </c>
      <c r="I41" s="52">
        <v>13775.860076045599</v>
      </c>
      <c r="J41" s="53">
        <v>13520.987707881401</v>
      </c>
      <c r="K41" s="54">
        <f>IF(ISERROR((J41-F41)/ABS(F41)),"NA", IF(((J41-F41)/ABS(F41))=-1, "NA", ((J41-F41)/ABS(F41))))</f>
        <v>0.38081699810430619</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25" t="str">
        <f>G6</f>
        <v>2015-2016</v>
      </c>
      <c r="H70" s="25" t="str">
        <f>H6</f>
        <v>2016-2017</v>
      </c>
      <c r="I70" s="25" t="str">
        <f>I6</f>
        <v>2017-2018</v>
      </c>
      <c r="J70" s="25" t="str">
        <f>J6</f>
        <v>2018-2019</v>
      </c>
      <c r="K70" s="161" t="s">
        <v>148</v>
      </c>
      <c r="L70" s="7"/>
      <c r="M70" s="7"/>
    </row>
    <row r="71" spans="5:13" x14ac:dyDescent="0.25">
      <c r="E71" s="30" t="s">
        <v>169</v>
      </c>
      <c r="F71" s="212">
        <v>10194.863424955451</v>
      </c>
      <c r="G71" s="213">
        <v>10808.891270998702</v>
      </c>
      <c r="H71" s="213">
        <v>11892.405864244851</v>
      </c>
      <c r="I71" s="213">
        <v>13069.80528433735</v>
      </c>
      <c r="J71" s="214">
        <v>13313.746591935651</v>
      </c>
      <c r="K71" s="55">
        <f>((J71-F71)/ABS(F71))</f>
        <v>0.30592691995712823</v>
      </c>
    </row>
    <row r="72" spans="5:13" x14ac:dyDescent="0.25">
      <c r="E72" s="30" t="s">
        <v>170</v>
      </c>
      <c r="F72" s="215">
        <v>6202.4223826714797</v>
      </c>
      <c r="G72" s="216">
        <v>7016.4241025641004</v>
      </c>
      <c r="H72" s="216">
        <v>7789.3569261880702</v>
      </c>
      <c r="I72" s="216">
        <v>7776.2632575757598</v>
      </c>
      <c r="J72" s="217">
        <v>8231.1835781041409</v>
      </c>
      <c r="K72" s="56">
        <f>((J72-F72)/ABS(F72))</f>
        <v>0.3270917506522415</v>
      </c>
    </row>
    <row r="73" spans="5:13" x14ac:dyDescent="0.25">
      <c r="E73" s="30" t="s">
        <v>171</v>
      </c>
      <c r="F73" s="215">
        <v>5502.6833333333298</v>
      </c>
      <c r="G73" s="216">
        <v>5348.6443768996996</v>
      </c>
      <c r="H73" s="216">
        <v>5574.5707879564397</v>
      </c>
      <c r="I73" s="216">
        <v>7436.8773928896999</v>
      </c>
      <c r="J73" s="217">
        <v>7080.8985148514803</v>
      </c>
      <c r="K73" s="56">
        <f>((J73-F73)/ABS(F73))</f>
        <v>0.28680828714199769</v>
      </c>
    </row>
    <row r="74" spans="5:13" x14ac:dyDescent="0.25">
      <c r="E74" s="30" t="s">
        <v>172</v>
      </c>
      <c r="F74" s="215">
        <v>4174.4427390790997</v>
      </c>
      <c r="G74" s="216">
        <v>4418.01727861771</v>
      </c>
      <c r="H74" s="216">
        <v>5936.42006269592</v>
      </c>
      <c r="I74" s="216">
        <v>4700.7192681532297</v>
      </c>
      <c r="J74" s="217">
        <v>7028.8157894736796</v>
      </c>
      <c r="K74" s="56">
        <f>((J74-F74)/ABS(F74))</f>
        <v>0.68377343487630804</v>
      </c>
    </row>
    <row r="75" spans="5:13" x14ac:dyDescent="0.25">
      <c r="E75" s="30" t="s">
        <v>156</v>
      </c>
      <c r="F75" s="225">
        <v>8473.3143638042202</v>
      </c>
      <c r="G75" s="226">
        <v>9013.4858131075489</v>
      </c>
      <c r="H75" s="226">
        <v>9566.6397964763091</v>
      </c>
      <c r="I75" s="226">
        <v>10311.14737536185</v>
      </c>
      <c r="J75" s="227">
        <v>10842.044465962052</v>
      </c>
      <c r="K75" s="210">
        <f>((J75-F75)/ABS(F75))</f>
        <v>0.2795517787321129</v>
      </c>
    </row>
    <row r="76" spans="5:13" s="32" customFormat="1" x14ac:dyDescent="0.25">
      <c r="E76" s="26" t="s">
        <v>132</v>
      </c>
      <c r="F76" s="51">
        <v>9792.0200333889807</v>
      </c>
      <c r="G76" s="52">
        <v>10943.363490792601</v>
      </c>
      <c r="H76" s="52">
        <v>12600.8239669421</v>
      </c>
      <c r="I76" s="52">
        <v>13775.860076045599</v>
      </c>
      <c r="J76" s="53">
        <v>13520.987707881401</v>
      </c>
      <c r="K76" s="54">
        <f>IF(ISERROR((J76-F76)/ABS(F76)),"NA", IF(((J76-F76)/ABS(F76))=-1, "NA", ((J76-F76)/ABS(F76))))</f>
        <v>0.38081699810430619</v>
      </c>
    </row>
    <row r="82" spans="8:8" x14ac:dyDescent="0.25">
      <c r="H82" s="7" t="str">
        <f>IF(H48=0,"",H48)</f>
        <v/>
      </c>
    </row>
  </sheetData>
  <sheetProtection algorithmName="SHA-512" hashValue="qac+IImzPHzoThkEdFPkfW3VjJS/USFVRRJ80db87oye/K2wWnNWQMPA/vHjoR0wsM0ZJ7u1f34qkG6AfgAsEQ==" saltValue="wRs8ru3THnW5UvVYQ63Z+Q==" spinCount="100000" sheet="1" scenarios="1"/>
  <mergeCells count="5">
    <mergeCell ref="L5:M5"/>
    <mergeCell ref="C9:M9"/>
    <mergeCell ref="B2:M2"/>
    <mergeCell ref="K5:K6"/>
    <mergeCell ref="C4:L4"/>
  </mergeCells>
  <phoneticPr fontId="0" type="noConversion"/>
  <printOptions horizontalCentered="1"/>
  <pageMargins left="0.69" right="0.91" top="1" bottom="1" header="0.5" footer="0.5"/>
  <pageSetup scale="56"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0">
    <pageSetUpPr fitToPage="1"/>
  </sheetPr>
  <dimension ref="A1:R76"/>
  <sheetViews>
    <sheetView showGridLines="0" showRowColHeaders="0" topLeftCell="A5" zoomScale="110" zoomScaleNormal="11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235</v>
      </c>
      <c r="C2" s="295"/>
      <c r="D2" s="295"/>
      <c r="E2" s="295"/>
      <c r="F2" s="295"/>
      <c r="G2" s="295"/>
      <c r="H2" s="295"/>
      <c r="I2" s="295"/>
      <c r="J2" s="295"/>
      <c r="K2" s="295"/>
      <c r="L2" s="295"/>
      <c r="M2" s="295"/>
    </row>
    <row r="3" spans="1:13" ht="20.25" customHeight="1" x14ac:dyDescent="0.25"/>
    <row r="4" spans="1:13" s="4" customFormat="1" ht="36" customHeight="1" x14ac:dyDescent="0.25">
      <c r="C4" s="289" t="s">
        <v>234</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9792.0200333889807</v>
      </c>
      <c r="G7" s="52">
        <v>10943.363490792601</v>
      </c>
      <c r="H7" s="52">
        <v>12600.8239669421</v>
      </c>
      <c r="I7" s="52">
        <v>13775.860076045599</v>
      </c>
      <c r="J7" s="53">
        <v>13520.987707881401</v>
      </c>
      <c r="K7" s="54">
        <f>IF(ISERROR((J7-F7)/ABS(F7)),"NA", IF(((J7-F7)/ABS(F7))=-1, "NA", ((J7-F7)/ABS(F7))))</f>
        <v>0.38081699810430619</v>
      </c>
      <c r="L7" s="101" t="s">
        <v>175</v>
      </c>
      <c r="M7" s="220" t="s">
        <v>176</v>
      </c>
    </row>
    <row r="8" spans="1:13" ht="20.25" customHeight="1" x14ac:dyDescent="0.25">
      <c r="C8" s="4"/>
      <c r="K8" s="4"/>
      <c r="L8" s="4"/>
    </row>
    <row r="9" spans="1:13" s="4" customFormat="1" ht="20.25" customHeight="1" x14ac:dyDescent="0.25">
      <c r="C9" s="289" t="s">
        <v>217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218</v>
      </c>
      <c r="F36" s="201">
        <v>7456.1416020091747</v>
      </c>
      <c r="G36" s="202">
        <v>8114.9112943855107</v>
      </c>
      <c r="H36" s="202">
        <v>8291.8546285538705</v>
      </c>
      <c r="I36" s="202">
        <v>9007.0360853909497</v>
      </c>
      <c r="J36" s="203">
        <v>9441.4419983416246</v>
      </c>
      <c r="K36" s="55">
        <f>((J36-F36)/ABS(F36))</f>
        <v>0.26626377318229572</v>
      </c>
    </row>
    <row r="37" spans="3:11" ht="12" customHeight="1" x14ac:dyDescent="0.25">
      <c r="E37" s="30" t="s">
        <v>179</v>
      </c>
      <c r="F37" s="204">
        <v>10729.6316853879</v>
      </c>
      <c r="G37" s="205">
        <v>10949.199888501549</v>
      </c>
      <c r="H37" s="205">
        <v>11445.733029309798</v>
      </c>
      <c r="I37" s="205">
        <v>12029.896555425399</v>
      </c>
      <c r="J37" s="206">
        <v>12244.967836259801</v>
      </c>
      <c r="K37" s="56">
        <f>((J37-F37)/ABS(F37))</f>
        <v>0.14122909297395123</v>
      </c>
    </row>
    <row r="38" spans="3:11" ht="12" customHeight="1" x14ac:dyDescent="0.25">
      <c r="E38" s="30" t="s">
        <v>180</v>
      </c>
      <c r="F38" s="204">
        <v>8573.0866180048706</v>
      </c>
      <c r="G38" s="205">
        <v>9206.4605344934698</v>
      </c>
      <c r="H38" s="205">
        <v>9983.5363528009493</v>
      </c>
      <c r="I38" s="205">
        <v>10638.551037344399</v>
      </c>
      <c r="J38" s="206">
        <v>11425.0693590869</v>
      </c>
      <c r="K38" s="56">
        <f>((J38-F38)/ABS(F38))</f>
        <v>0.33266696910450005</v>
      </c>
    </row>
    <row r="39" spans="3:11" ht="12" customHeight="1" x14ac:dyDescent="0.25">
      <c r="E39" s="30" t="s">
        <v>219</v>
      </c>
      <c r="F39" s="204">
        <v>7336.8263988522203</v>
      </c>
      <c r="G39" s="205">
        <v>7858.5520833333303</v>
      </c>
      <c r="H39" s="205">
        <v>7667.5247747747699</v>
      </c>
      <c r="I39" s="205">
        <v>7972.8698481561796</v>
      </c>
      <c r="J39" s="206">
        <v>8505.1390374331604</v>
      </c>
      <c r="K39" s="56">
        <f>((J39-F39)/ABS(F39))</f>
        <v>0.15923950971004466</v>
      </c>
    </row>
    <row r="40" spans="3:11" ht="12" customHeight="1" x14ac:dyDescent="0.25">
      <c r="E40" s="30" t="s">
        <v>156</v>
      </c>
      <c r="F40" s="207">
        <v>8473.3143638042202</v>
      </c>
      <c r="G40" s="208">
        <v>9013.4858131075489</v>
      </c>
      <c r="H40" s="208">
        <v>9566.6397964763091</v>
      </c>
      <c r="I40" s="208">
        <v>10311.14737536185</v>
      </c>
      <c r="J40" s="209">
        <v>10842.044465962052</v>
      </c>
      <c r="K40" s="56">
        <f>((J40-F40)/ABS(F40))</f>
        <v>0.2795517787321129</v>
      </c>
    </row>
    <row r="41" spans="3:11" s="39" customFormat="1" ht="12" customHeight="1" x14ac:dyDescent="0.25">
      <c r="E41" s="26" t="s">
        <v>132</v>
      </c>
      <c r="F41" s="51">
        <v>9792.0200333889807</v>
      </c>
      <c r="G41" s="52">
        <v>10943.363490792601</v>
      </c>
      <c r="H41" s="52">
        <v>12600.8239669421</v>
      </c>
      <c r="I41" s="52">
        <v>13775.860076045599</v>
      </c>
      <c r="J41" s="53">
        <v>13520.987707881401</v>
      </c>
      <c r="K41" s="54">
        <f>IF(ISERROR((J41-F41)/ABS(F41)),"NA", IF(((J41-F41)/ABS(F41))=-1, "NA", ((J41-F41)/ABS(F41))))</f>
        <v>0.38081699810430619</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110" t="str">
        <f>F6</f>
        <v>2014-2015</v>
      </c>
      <c r="G70" s="110" t="str">
        <f>G6</f>
        <v>2015-2016</v>
      </c>
      <c r="H70" s="110" t="str">
        <f>H6</f>
        <v>2016-2017</v>
      </c>
      <c r="I70" s="110" t="str">
        <f>I6</f>
        <v>2017-2018</v>
      </c>
      <c r="J70" s="110" t="str">
        <f>J6</f>
        <v>2018-2019</v>
      </c>
      <c r="K70" s="161" t="s">
        <v>148</v>
      </c>
    </row>
    <row r="71" spans="5:11" x14ac:dyDescent="0.25">
      <c r="E71" s="30" t="s">
        <v>183</v>
      </c>
      <c r="F71" s="212">
        <v>4449.0451298972548</v>
      </c>
      <c r="G71" s="213">
        <v>4740.6861725491544</v>
      </c>
      <c r="H71" s="213">
        <v>5274.9587615359496</v>
      </c>
      <c r="I71" s="213">
        <v>5629.8232098498602</v>
      </c>
      <c r="J71" s="214">
        <v>5814.8266326835846</v>
      </c>
      <c r="K71" s="55">
        <f>((J71-F71)/ABS(F71))</f>
        <v>0.30698306331135616</v>
      </c>
    </row>
    <row r="72" spans="5:11" x14ac:dyDescent="0.25">
      <c r="E72" s="30" t="s">
        <v>184</v>
      </c>
      <c r="F72" s="215">
        <v>6750.6445583221102</v>
      </c>
      <c r="G72" s="216">
        <v>7482.0035193468757</v>
      </c>
      <c r="H72" s="216">
        <v>8426.4300775997508</v>
      </c>
      <c r="I72" s="216">
        <v>9474.4432343362314</v>
      </c>
      <c r="J72" s="217">
        <v>10717.913943932806</v>
      </c>
      <c r="K72" s="56">
        <f>((J72-F72)/ABS(F72))</f>
        <v>0.58768749433265544</v>
      </c>
    </row>
    <row r="73" spans="5:11" x14ac:dyDescent="0.25">
      <c r="E73" s="30" t="s">
        <v>185</v>
      </c>
      <c r="F73" s="215">
        <v>7245.605508329375</v>
      </c>
      <c r="G73" s="216">
        <v>7328.95278049424</v>
      </c>
      <c r="H73" s="216">
        <v>7916.9174506048294</v>
      </c>
      <c r="I73" s="216">
        <v>7892.2928606719397</v>
      </c>
      <c r="J73" s="217">
        <v>8454.7983343489941</v>
      </c>
      <c r="K73" s="56">
        <f>((J73-F73)/ABS(F73))</f>
        <v>0.16688637335134515</v>
      </c>
    </row>
    <row r="74" spans="5:11" x14ac:dyDescent="0.25">
      <c r="E74" s="30" t="s">
        <v>221</v>
      </c>
      <c r="F74" s="215">
        <v>5755.7595579144054</v>
      </c>
      <c r="G74" s="216">
        <v>5747.2124494949494</v>
      </c>
      <c r="H74" s="216">
        <v>6436.8038112660906</v>
      </c>
      <c r="I74" s="216">
        <v>7042.5599105461397</v>
      </c>
      <c r="J74" s="217">
        <v>7419.8826575235707</v>
      </c>
      <c r="K74" s="56">
        <f>((J74-F74)/ABS(F74))</f>
        <v>0.28912310927250739</v>
      </c>
    </row>
    <row r="75" spans="5:11" x14ac:dyDescent="0.25">
      <c r="E75" s="30" t="s">
        <v>156</v>
      </c>
      <c r="F75" s="225">
        <v>8473.3143638042202</v>
      </c>
      <c r="G75" s="226">
        <v>9013.4858131075489</v>
      </c>
      <c r="H75" s="226">
        <v>9566.6397964763091</v>
      </c>
      <c r="I75" s="226">
        <v>10311.14737536185</v>
      </c>
      <c r="J75" s="227">
        <v>10842.044465962052</v>
      </c>
      <c r="K75" s="56">
        <f>((J75-F75)/ABS(F75))</f>
        <v>0.2795517787321129</v>
      </c>
    </row>
    <row r="76" spans="5:11" x14ac:dyDescent="0.25">
      <c r="E76" s="26" t="s">
        <v>132</v>
      </c>
      <c r="F76" s="51">
        <v>9792.0200333889807</v>
      </c>
      <c r="G76" s="52">
        <v>10943.363490792601</v>
      </c>
      <c r="H76" s="52">
        <v>12600.8239669421</v>
      </c>
      <c r="I76" s="52">
        <v>13775.860076045599</v>
      </c>
      <c r="J76" s="53">
        <v>13520.987707881401</v>
      </c>
      <c r="K76" s="54">
        <f>IF(ISERROR((J76-F76)/ABS(F76)),"NA", IF(((J76-F76)/ABS(F76))=-1, "NA", ((J76-F76)/ABS(F76))))</f>
        <v>0.38081699810430619</v>
      </c>
    </row>
  </sheetData>
  <sheetProtection algorithmName="SHA-512" hashValue="kCRqAKnzW3zIsW3aYnJOF+TBgCIXKdTo4YSvYUpFYKeTq2G0+1KUrKIgGI6iNAjampaRdl3etM9L69WtPdwXjA==" saltValue="4k/m3XLogSTYeLgq4j40pQ==" spinCount="100000" sheet="1" scenarios="1"/>
  <mergeCells count="3">
    <mergeCell ref="C4:M4"/>
    <mergeCell ref="C9:M9"/>
    <mergeCell ref="B2:M2"/>
  </mergeCells>
  <phoneticPr fontId="0" type="noConversion"/>
  <printOptions horizontalCentered="1"/>
  <pageMargins left="0.69" right="0.91" top="1" bottom="1" header="0.5" footer="0.5"/>
  <pageSetup scale="60"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pageSetUpPr fitToPage="1"/>
  </sheetPr>
  <dimension ref="A1:R78"/>
  <sheetViews>
    <sheetView showGridLines="0" showRowColHeaders="0" topLeftCell="A44" zoomScale="120" zoomScaleNormal="12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236</v>
      </c>
      <c r="C2" s="295"/>
      <c r="D2" s="295"/>
      <c r="E2" s="295"/>
      <c r="F2" s="295"/>
      <c r="G2" s="295"/>
      <c r="H2" s="295"/>
      <c r="I2" s="295"/>
      <c r="J2" s="295"/>
      <c r="K2" s="295"/>
      <c r="L2" s="295"/>
      <c r="M2" s="295"/>
    </row>
    <row r="3" spans="1:13" ht="20.25" customHeight="1" x14ac:dyDescent="0.25"/>
    <row r="4" spans="1:13" s="4" customFormat="1" ht="50.1" customHeight="1" x14ac:dyDescent="0.25">
      <c r="C4" s="289" t="s">
        <v>237</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130" t="s">
        <v>132</v>
      </c>
      <c r="F7" s="51">
        <v>9792.0200333889807</v>
      </c>
      <c r="G7" s="52">
        <v>10943.363490792601</v>
      </c>
      <c r="H7" s="52">
        <v>12600.8239669421</v>
      </c>
      <c r="I7" s="52">
        <v>13775.860076045599</v>
      </c>
      <c r="J7" s="53">
        <v>13520.987707881401</v>
      </c>
      <c r="K7" s="54">
        <f>IF(ISERROR((J7-F7)/ABS(F7)),"NA", IF(((J7-F7)/ABS(F7))=-1, "NA", ((J7-F7)/ABS(F7))))</f>
        <v>0.38081699810430619</v>
      </c>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225</v>
      </c>
      <c r="F36" s="201">
        <v>7167.5163265306101</v>
      </c>
      <c r="G36" s="202">
        <v>7672.7041800643101</v>
      </c>
      <c r="H36" s="202">
        <v>7873.16688172043</v>
      </c>
      <c r="I36" s="202">
        <v>8350.4093281148107</v>
      </c>
      <c r="J36" s="203">
        <v>9173.7615866388296</v>
      </c>
      <c r="K36" s="55">
        <f t="shared" ref="K36:K41" si="0">((J36-F36)/ABS(F36))</f>
        <v>0.27990801397718329</v>
      </c>
    </row>
    <row r="37" spans="3:11" ht="12" customHeight="1" x14ac:dyDescent="0.25">
      <c r="E37" s="30" t="s">
        <v>226</v>
      </c>
      <c r="F37" s="204">
        <v>7577.2482635901852</v>
      </c>
      <c r="G37" s="205">
        <v>8004.6709322197103</v>
      </c>
      <c r="H37" s="205">
        <v>7862.9085070915207</v>
      </c>
      <c r="I37" s="205">
        <v>8890.9960663092243</v>
      </c>
      <c r="J37" s="206">
        <v>9287.2562503137888</v>
      </c>
      <c r="K37" s="56">
        <f t="shared" si="0"/>
        <v>0.22567664767438708</v>
      </c>
    </row>
    <row r="38" spans="3:11" ht="12" customHeight="1" x14ac:dyDescent="0.25">
      <c r="E38" s="30" t="s">
        <v>194</v>
      </c>
      <c r="F38" s="204">
        <v>6698.9432299777854</v>
      </c>
      <c r="G38" s="205">
        <v>7160.471896666485</v>
      </c>
      <c r="H38" s="205">
        <v>7408.5380023426151</v>
      </c>
      <c r="I38" s="205">
        <v>7588.8735883700601</v>
      </c>
      <c r="J38" s="206">
        <v>8270.2588301337746</v>
      </c>
      <c r="K38" s="56">
        <f t="shared" si="0"/>
        <v>0.23456171312578802</v>
      </c>
    </row>
    <row r="39" spans="3:11" ht="12" customHeight="1" x14ac:dyDescent="0.25">
      <c r="E39" s="30" t="s">
        <v>227</v>
      </c>
      <c r="F39" s="204">
        <v>12968.208724526699</v>
      </c>
      <c r="G39" s="205">
        <v>14146.917975187149</v>
      </c>
      <c r="H39" s="205">
        <v>15187.6359322076</v>
      </c>
      <c r="I39" s="205">
        <v>16183.835862169999</v>
      </c>
      <c r="J39" s="206">
        <v>16985.642957086951</v>
      </c>
      <c r="K39" s="56">
        <f t="shared" si="0"/>
        <v>0.30979099102269242</v>
      </c>
    </row>
    <row r="40" spans="3:11" ht="12" customHeight="1" x14ac:dyDescent="0.25">
      <c r="E40" s="30" t="s">
        <v>228</v>
      </c>
      <c r="F40" s="204">
        <v>7793.9059734513303</v>
      </c>
      <c r="G40" s="205">
        <v>8409.6337890625</v>
      </c>
      <c r="H40" s="205">
        <v>8771.0441595441607</v>
      </c>
      <c r="I40" s="205">
        <v>9439.5784023668602</v>
      </c>
      <c r="J40" s="206">
        <v>9793.3800505050494</v>
      </c>
      <c r="K40" s="56">
        <f t="shared" si="0"/>
        <v>0.25654326391216442</v>
      </c>
    </row>
    <row r="41" spans="3:11" ht="12" customHeight="1" x14ac:dyDescent="0.25">
      <c r="E41" s="30" t="s">
        <v>156</v>
      </c>
      <c r="F41" s="207">
        <v>8473.3143638042202</v>
      </c>
      <c r="G41" s="208">
        <v>9013.4858131075489</v>
      </c>
      <c r="H41" s="208">
        <v>9566.6397964763091</v>
      </c>
      <c r="I41" s="208">
        <v>10311.14737536185</v>
      </c>
      <c r="J41" s="209">
        <v>10842.044465962052</v>
      </c>
      <c r="K41" s="56">
        <f t="shared" si="0"/>
        <v>0.2795517787321129</v>
      </c>
    </row>
    <row r="42" spans="3:11" s="39" customFormat="1" ht="12" customHeight="1" x14ac:dyDescent="0.25">
      <c r="E42" s="130" t="s">
        <v>132</v>
      </c>
      <c r="F42" s="51">
        <v>9792.0200333889807</v>
      </c>
      <c r="G42" s="52">
        <v>10943.363490792601</v>
      </c>
      <c r="H42" s="52">
        <v>12600.8239669421</v>
      </c>
      <c r="I42" s="52">
        <v>13775.860076045599</v>
      </c>
      <c r="J42" s="53">
        <v>13520.987707881401</v>
      </c>
      <c r="K42" s="54">
        <f>IF(ISERROR((J42-F42)/ABS(F42)),"NA", IF(((J42-F42)/ABS(F42))=-1, "NA", ((J42-F42)/ABS(F42))))</f>
        <v>0.38081699810430619</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230</v>
      </c>
      <c r="F72" s="212">
        <v>5536.1374325114848</v>
      </c>
      <c r="G72" s="213">
        <v>6131.0638118029747</v>
      </c>
      <c r="H72" s="213">
        <v>6542.111204644405</v>
      </c>
      <c r="I72" s="213">
        <v>7598.4616088181201</v>
      </c>
      <c r="J72" s="214">
        <v>7446.5046521677305</v>
      </c>
      <c r="K72" s="55">
        <f t="shared" ref="K72:K77" si="1">((J72-F72)/ABS(F72))</f>
        <v>0.34507221739789828</v>
      </c>
    </row>
    <row r="73" spans="5:11" x14ac:dyDescent="0.25">
      <c r="E73" s="30" t="s">
        <v>199</v>
      </c>
      <c r="F73" s="215">
        <v>5503.6583015531905</v>
      </c>
      <c r="G73" s="216">
        <v>5297.3415546470351</v>
      </c>
      <c r="H73" s="216">
        <v>6109.4263257553448</v>
      </c>
      <c r="I73" s="216">
        <v>6461.3108914841996</v>
      </c>
      <c r="J73" s="217">
        <v>6902.1190088062649</v>
      </c>
      <c r="K73" s="56">
        <f t="shared" si="1"/>
        <v>0.25409657188536106</v>
      </c>
    </row>
    <row r="74" spans="5:11" x14ac:dyDescent="0.25">
      <c r="E74" s="30" t="s">
        <v>200</v>
      </c>
      <c r="F74" s="215">
        <v>9547.5104640582304</v>
      </c>
      <c r="G74" s="216">
        <v>10158.7422867514</v>
      </c>
      <c r="H74" s="216">
        <v>11039.5731593663</v>
      </c>
      <c r="I74" s="216">
        <v>12805.6124109868</v>
      </c>
      <c r="J74" s="217">
        <v>13521.6996966633</v>
      </c>
      <c r="K74" s="56">
        <f t="shared" si="1"/>
        <v>0.41625398029842164</v>
      </c>
    </row>
    <row r="75" spans="5:11" x14ac:dyDescent="0.25">
      <c r="E75" s="30" t="s">
        <v>201</v>
      </c>
      <c r="F75" s="215">
        <v>14139.76044132835</v>
      </c>
      <c r="G75" s="216">
        <v>14619.957224225451</v>
      </c>
      <c r="H75" s="216">
        <v>15497.624414870199</v>
      </c>
      <c r="I75" s="216">
        <v>17147.5285621976</v>
      </c>
      <c r="J75" s="217">
        <v>18661.437722485702</v>
      </c>
      <c r="K75" s="56">
        <f t="shared" si="1"/>
        <v>0.31978457484620343</v>
      </c>
    </row>
    <row r="76" spans="5:11" x14ac:dyDescent="0.25">
      <c r="E76" s="30" t="s">
        <v>202</v>
      </c>
      <c r="F76" s="215">
        <v>7793.9059734513303</v>
      </c>
      <c r="G76" s="216">
        <v>7862.5442307692301</v>
      </c>
      <c r="H76" s="216">
        <v>8140.1800911854098</v>
      </c>
      <c r="I76" s="216">
        <v>7736.0922063666303</v>
      </c>
      <c r="J76" s="217">
        <v>8678.4130905938491</v>
      </c>
      <c r="K76" s="56">
        <f t="shared" si="1"/>
        <v>0.11348701410505183</v>
      </c>
    </row>
    <row r="77" spans="5:11" x14ac:dyDescent="0.25">
      <c r="E77" s="30" t="s">
        <v>156</v>
      </c>
      <c r="F77" s="225">
        <v>8473.3143638042202</v>
      </c>
      <c r="G77" s="226">
        <v>9013.4858131075489</v>
      </c>
      <c r="H77" s="226">
        <v>9566.6397964763091</v>
      </c>
      <c r="I77" s="226">
        <v>10311.14737536185</v>
      </c>
      <c r="J77" s="227">
        <v>10842.044465962052</v>
      </c>
      <c r="K77" s="56">
        <f t="shared" si="1"/>
        <v>0.2795517787321129</v>
      </c>
    </row>
    <row r="78" spans="5:11" x14ac:dyDescent="0.25">
      <c r="E78" s="130" t="s">
        <v>132</v>
      </c>
      <c r="F78" s="51">
        <v>9792.0200333889807</v>
      </c>
      <c r="G78" s="52">
        <v>10943.363490792601</v>
      </c>
      <c r="H78" s="52">
        <v>12600.8239669421</v>
      </c>
      <c r="I78" s="52">
        <v>13775.860076045599</v>
      </c>
      <c r="J78" s="53">
        <v>13520.987707881401</v>
      </c>
      <c r="K78" s="54">
        <f>IF(ISERROR((J78-F78)/ABS(F78)),"NA", IF(((J78-F78)/ABS(F78))=-1, "NA", ((J78-F78)/ABS(F78))))</f>
        <v>0.38081699810430619</v>
      </c>
    </row>
  </sheetData>
  <sheetProtection algorithmName="SHA-512" hashValue="2EWIQ2g1yMwcy1i+4gCBsNrbKjg58spTkUBxH8/J1p1xQlXtca5w4zh+Ln8zwjUqxWwAkYzAt5TtziMLwrl0dQ==" saltValue="+5H+TfT1wh8zJ6EVDdv/NQ=="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47.1" customHeight="1" x14ac:dyDescent="0.4">
      <c r="B2" s="295" t="s">
        <v>238</v>
      </c>
      <c r="C2" s="295"/>
      <c r="D2" s="295"/>
      <c r="E2" s="295"/>
      <c r="F2" s="295"/>
      <c r="G2" s="295"/>
      <c r="H2" s="295"/>
      <c r="I2" s="295"/>
      <c r="J2" s="295"/>
      <c r="K2" s="295"/>
      <c r="L2" s="295"/>
      <c r="M2" s="295"/>
    </row>
    <row r="3" spans="1:19" ht="20.25" customHeight="1" x14ac:dyDescent="0.25"/>
    <row r="4" spans="1:19" s="4" customFormat="1" ht="36" customHeight="1" x14ac:dyDescent="0.3">
      <c r="C4" s="289" t="s">
        <v>239</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16208</v>
      </c>
      <c r="G7" s="52">
        <v>16193</v>
      </c>
      <c r="H7" s="52">
        <v>16415</v>
      </c>
      <c r="I7" s="52">
        <v>18895</v>
      </c>
      <c r="J7" s="53">
        <v>17949</v>
      </c>
      <c r="K7" s="54">
        <f>IF(ISERROR((J7-F7)/ABS(F7)),"NA", IF(((J7-F7)/ABS(F7))=-1, "NA", ((J7-F7)/ABS(F7))))</f>
        <v>0.10741609081934847</v>
      </c>
    </row>
    <row r="8" spans="1:19" s="4" customFormat="1" ht="20.25" customHeight="1" x14ac:dyDescent="0.25">
      <c r="D8" s="50"/>
      <c r="P8" s="27"/>
      <c r="R8" s="27"/>
      <c r="S8" s="27"/>
    </row>
    <row r="9" spans="1:19" ht="20.25" customHeight="1" x14ac:dyDescent="0.25">
      <c r="C9" s="289" t="s">
        <v>240</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44" t="s">
        <v>148</v>
      </c>
    </row>
    <row r="36" spans="3:14" ht="12.75" customHeight="1" x14ac:dyDescent="0.25">
      <c r="E36" s="30" t="s">
        <v>150</v>
      </c>
      <c r="F36" s="201">
        <v>15684</v>
      </c>
      <c r="G36" s="202">
        <v>16120.5</v>
      </c>
      <c r="H36" s="202">
        <v>16950.5</v>
      </c>
      <c r="I36" s="202">
        <v>18105.5</v>
      </c>
      <c r="J36" s="203">
        <v>19365.5</v>
      </c>
      <c r="K36" s="55">
        <f t="shared" ref="K36:K42" si="0">(J36-F36)/ABS(F36)</f>
        <v>0.23472966080081611</v>
      </c>
    </row>
    <row r="37" spans="3:14" ht="12.75" customHeight="1" x14ac:dyDescent="0.25">
      <c r="E37" s="30" t="s">
        <v>151</v>
      </c>
      <c r="F37" s="204">
        <v>18116</v>
      </c>
      <c r="G37" s="205">
        <v>18892.5</v>
      </c>
      <c r="H37" s="205">
        <v>19809</v>
      </c>
      <c r="I37" s="205">
        <v>21006.5</v>
      </c>
      <c r="J37" s="206">
        <v>21941</v>
      </c>
      <c r="K37" s="56">
        <f t="shared" si="0"/>
        <v>0.21113932435416208</v>
      </c>
    </row>
    <row r="38" spans="3:14" ht="12.75" customHeight="1" x14ac:dyDescent="0.25">
      <c r="E38" s="30" t="s">
        <v>208</v>
      </c>
      <c r="F38" s="204">
        <v>15221</v>
      </c>
      <c r="G38" s="205">
        <v>15986</v>
      </c>
      <c r="H38" s="205">
        <v>16749</v>
      </c>
      <c r="I38" s="205">
        <v>17656.5</v>
      </c>
      <c r="J38" s="206">
        <v>18573</v>
      </c>
      <c r="K38" s="56">
        <f t="shared" si="0"/>
        <v>0.22022206162538599</v>
      </c>
    </row>
    <row r="39" spans="3:14" ht="12.75" customHeight="1" x14ac:dyDescent="0.25">
      <c r="E39" s="30" t="s">
        <v>241</v>
      </c>
      <c r="F39" s="204">
        <v>18254</v>
      </c>
      <c r="G39" s="205">
        <v>19700</v>
      </c>
      <c r="H39" s="205">
        <v>21105.5</v>
      </c>
      <c r="I39" s="205">
        <v>22033.5</v>
      </c>
      <c r="J39" s="206">
        <v>24001.5</v>
      </c>
      <c r="K39" s="56">
        <f t="shared" si="0"/>
        <v>0.31486249589131149</v>
      </c>
    </row>
    <row r="40" spans="3:14" ht="12.75" customHeight="1" x14ac:dyDescent="0.25">
      <c r="E40" s="30" t="s">
        <v>242</v>
      </c>
      <c r="F40" s="204">
        <v>11827</v>
      </c>
      <c r="G40" s="205">
        <v>12464.5</v>
      </c>
      <c r="H40" s="205">
        <v>12740</v>
      </c>
      <c r="I40" s="205">
        <v>13572.5</v>
      </c>
      <c r="J40" s="206">
        <v>14730.5</v>
      </c>
      <c r="K40" s="56">
        <f t="shared" si="0"/>
        <v>0.24549759025957554</v>
      </c>
    </row>
    <row r="41" spans="3:14" ht="12.75" customHeight="1" x14ac:dyDescent="0.25">
      <c r="E41" s="30" t="s">
        <v>243</v>
      </c>
      <c r="F41" s="204">
        <v>13140</v>
      </c>
      <c r="G41" s="205">
        <v>13939.5</v>
      </c>
      <c r="H41" s="205">
        <v>15181</v>
      </c>
      <c r="I41" s="205">
        <v>15753.5</v>
      </c>
      <c r="J41" s="206">
        <v>16296</v>
      </c>
      <c r="K41" s="56">
        <f t="shared" si="0"/>
        <v>0.24018264840182649</v>
      </c>
    </row>
    <row r="42" spans="3:14" ht="12.75" customHeight="1" x14ac:dyDescent="0.25">
      <c r="E42" s="30" t="s">
        <v>156</v>
      </c>
      <c r="F42" s="207">
        <v>15026.5</v>
      </c>
      <c r="G42" s="208">
        <v>15904.5</v>
      </c>
      <c r="H42" s="208">
        <v>16820.5</v>
      </c>
      <c r="I42" s="208">
        <v>17661</v>
      </c>
      <c r="J42" s="209">
        <v>18596</v>
      </c>
      <c r="K42" s="210">
        <f t="shared" si="0"/>
        <v>0.23754700029947093</v>
      </c>
    </row>
    <row r="43" spans="3:14" ht="20.25" customHeight="1" x14ac:dyDescent="0.25"/>
    <row r="44" spans="3:14" ht="30" customHeight="1" x14ac:dyDescent="0.3">
      <c r="C44" s="290" t="s">
        <v>244</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K70" s="44" t="s">
        <v>148</v>
      </c>
      <c r="L70" s="24"/>
    </row>
    <row r="71" spans="4:12" x14ac:dyDescent="0.25">
      <c r="E71" s="30" t="s">
        <v>158</v>
      </c>
      <c r="F71" s="212">
        <v>15032.75</v>
      </c>
      <c r="G71" s="213">
        <v>16287</v>
      </c>
      <c r="H71" s="213">
        <v>17545</v>
      </c>
      <c r="I71" s="213">
        <v>18230.5</v>
      </c>
      <c r="J71" s="214">
        <v>19112.75</v>
      </c>
      <c r="K71" s="55">
        <f>(J71-F71)/ABS(F71)</f>
        <v>0.27140742711746019</v>
      </c>
    </row>
    <row r="72" spans="4:12" x14ac:dyDescent="0.25">
      <c r="E72" s="30" t="s">
        <v>159</v>
      </c>
      <c r="F72" s="215">
        <v>13140</v>
      </c>
      <c r="G72" s="216">
        <v>13939.5</v>
      </c>
      <c r="H72" s="216">
        <v>15181</v>
      </c>
      <c r="I72" s="216">
        <v>15753.5</v>
      </c>
      <c r="J72" s="217">
        <v>16296</v>
      </c>
      <c r="K72" s="56">
        <f>(J72-F72)/ABS(F72)</f>
        <v>0.24018264840182649</v>
      </c>
    </row>
    <row r="73" spans="4:12" x14ac:dyDescent="0.25">
      <c r="E73" s="30" t="s">
        <v>160</v>
      </c>
      <c r="F73" s="215">
        <v>9353.25</v>
      </c>
      <c r="G73" s="216">
        <v>10517.75</v>
      </c>
      <c r="H73" s="216">
        <v>11311.25</v>
      </c>
      <c r="I73" s="216">
        <v>11100.5</v>
      </c>
      <c r="J73" s="217">
        <v>11387.5</v>
      </c>
      <c r="K73" s="56">
        <f>(J73-F73)/ABS(F73)</f>
        <v>0.21749124635821773</v>
      </c>
    </row>
    <row r="74" spans="4:12" x14ac:dyDescent="0.25">
      <c r="E74" s="30" t="s">
        <v>156</v>
      </c>
      <c r="F74" s="207">
        <v>15026.5</v>
      </c>
      <c r="G74" s="208">
        <v>15904.5</v>
      </c>
      <c r="H74" s="208">
        <v>16820.5</v>
      </c>
      <c r="I74" s="208">
        <v>17661</v>
      </c>
      <c r="J74" s="218">
        <v>18596</v>
      </c>
      <c r="K74" s="210">
        <f>(J74-F74)/ABS(F74)</f>
        <v>0.23754700029947093</v>
      </c>
    </row>
    <row r="75" spans="4:12" s="32" customFormat="1" x14ac:dyDescent="0.25">
      <c r="E75" s="26" t="s">
        <v>132</v>
      </c>
      <c r="F75" s="51">
        <v>16208</v>
      </c>
      <c r="G75" s="52">
        <v>16193</v>
      </c>
      <c r="H75" s="52">
        <v>16415</v>
      </c>
      <c r="I75" s="52">
        <v>18895</v>
      </c>
      <c r="J75" s="53">
        <v>17949</v>
      </c>
      <c r="K75" s="54">
        <f>IF(ISERROR((J75-F75)/ABS(F75)),"NA", IF(((J75-F75)/ABS(F75))=-1, "NA", ((J75-F75)/ABS(F75))))</f>
        <v>0.10741609081934847</v>
      </c>
    </row>
  </sheetData>
  <sheetProtection algorithmName="SHA-512" hashValue="ZUNvV7kWPEaHPlp26P3OWy1KBvRxx/XnxHI2Gb09aeJRjBU2gKSpj6lkZSUTg/Rr+y8E7IX2T3uD/rFxbthqXw==" saltValue="32amE/KLTNyZinMUMzTgIg=="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4294967293" verticalDpi="300" r:id="rId1"/>
  <headerFooter alignWithMargins="0">
    <oddFooter>&amp;L&amp;11&amp;K000000CIC Key Indicators Tool: Part B&amp;C&amp;11 2021&amp;R&amp;11&amp;K000000&amp;P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autoPageBreaks="0"/>
  </sheetPr>
  <dimension ref="A1:G88"/>
  <sheetViews>
    <sheetView showGridLines="0" showRowColHeaders="0" zoomScaleNormal="100" workbookViewId="0"/>
  </sheetViews>
  <sheetFormatPr defaultColWidth="8.88671875" defaultRowHeight="13.2" x14ac:dyDescent="0.25"/>
  <cols>
    <col min="1" max="1" width="8.6640625" style="13" customWidth="1"/>
    <col min="2" max="3" width="3.6640625" style="13" customWidth="1"/>
    <col min="4" max="4" width="55.6640625" style="13" customWidth="1"/>
    <col min="5" max="5" width="20.6640625" style="14" customWidth="1"/>
    <col min="6" max="6" width="6.6640625" style="13" customWidth="1"/>
    <col min="7" max="13" width="8.88671875" style="13"/>
    <col min="14" max="15" width="6.6640625" style="13" customWidth="1"/>
    <col min="16" max="16384" width="8.88671875" style="13"/>
  </cols>
  <sheetData>
    <row r="1" spans="2:7" ht="17.25" customHeight="1" x14ac:dyDescent="0.25"/>
    <row r="2" spans="2:7" s="15" customFormat="1" ht="27" customHeight="1" x14ac:dyDescent="0.4">
      <c r="B2" s="274" t="s">
        <v>8</v>
      </c>
      <c r="C2" s="274"/>
      <c r="D2" s="274"/>
      <c r="E2" s="274"/>
      <c r="F2" s="274"/>
    </row>
    <row r="3" spans="2:7" s="15" customFormat="1" ht="20.25" customHeight="1" x14ac:dyDescent="0.3">
      <c r="B3" s="276" t="s">
        <v>9</v>
      </c>
      <c r="C3" s="276"/>
      <c r="D3" s="276"/>
      <c r="E3" s="276"/>
      <c r="F3" s="276"/>
    </row>
    <row r="4" spans="2:7" s="15" customFormat="1" ht="18" customHeight="1" x14ac:dyDescent="0.3">
      <c r="B4" s="276" t="s">
        <v>10</v>
      </c>
      <c r="C4" s="276"/>
      <c r="D4" s="276"/>
      <c r="E4" s="276"/>
      <c r="F4" s="276"/>
    </row>
    <row r="5" spans="2:7" s="15" customFormat="1" ht="20.25" customHeight="1" x14ac:dyDescent="0.3">
      <c r="B5" s="278" t="s">
        <v>4</v>
      </c>
      <c r="C5" s="278"/>
      <c r="D5" s="278"/>
      <c r="E5" s="278"/>
      <c r="F5" s="278"/>
    </row>
    <row r="6" spans="2:7" s="16" customFormat="1" ht="18" customHeight="1" x14ac:dyDescent="0.3">
      <c r="B6" s="275"/>
      <c r="C6" s="275"/>
      <c r="D6" s="275"/>
      <c r="E6" s="275"/>
      <c r="F6" s="275"/>
    </row>
    <row r="7" spans="2:7" s="17" customFormat="1" ht="18" customHeight="1" x14ac:dyDescent="0.25">
      <c r="B7" s="107" t="s">
        <v>11</v>
      </c>
      <c r="C7" s="106"/>
      <c r="D7" s="106"/>
      <c r="E7" s="59" t="s">
        <v>12</v>
      </c>
      <c r="F7" s="60" t="s">
        <v>13</v>
      </c>
    </row>
    <row r="8" spans="2:7" ht="24" customHeight="1" x14ac:dyDescent="0.3">
      <c r="B8" s="103" t="s">
        <v>14</v>
      </c>
      <c r="C8" s="15"/>
      <c r="D8" s="15"/>
      <c r="E8" s="114" t="s">
        <v>14</v>
      </c>
      <c r="F8" s="62" t="s">
        <v>15</v>
      </c>
      <c r="G8" s="195"/>
    </row>
    <row r="9" spans="2:7" ht="19.5" customHeight="1" x14ac:dyDescent="0.3">
      <c r="B9" s="103" t="s">
        <v>16</v>
      </c>
      <c r="C9" s="15"/>
      <c r="D9" s="15"/>
      <c r="E9" s="114" t="s">
        <v>17</v>
      </c>
      <c r="F9" s="116">
        <v>55</v>
      </c>
      <c r="G9" s="195"/>
    </row>
    <row r="10" spans="2:7" ht="19.5" customHeight="1" x14ac:dyDescent="0.3">
      <c r="B10" s="277" t="s">
        <v>18</v>
      </c>
      <c r="C10" s="277"/>
      <c r="D10" s="277"/>
      <c r="E10" s="61"/>
      <c r="F10" s="62"/>
      <c r="G10" s="195"/>
    </row>
    <row r="11" spans="2:7" ht="19.5" customHeight="1" x14ac:dyDescent="0.3">
      <c r="B11" s="157"/>
      <c r="C11" s="105" t="s">
        <v>19</v>
      </c>
      <c r="D11" s="157"/>
      <c r="E11" s="114" t="s">
        <v>20</v>
      </c>
      <c r="F11" s="116">
        <v>56</v>
      </c>
      <c r="G11" s="195"/>
    </row>
    <row r="12" spans="2:7" ht="19.5" customHeight="1" x14ac:dyDescent="0.3">
      <c r="B12" s="157"/>
      <c r="C12" s="105" t="s">
        <v>21</v>
      </c>
      <c r="D12" s="157"/>
      <c r="E12" s="114" t="s">
        <v>22</v>
      </c>
      <c r="F12" s="116">
        <v>57</v>
      </c>
      <c r="G12" s="195"/>
    </row>
    <row r="13" spans="2:7" ht="18" customHeight="1" x14ac:dyDescent="0.3">
      <c r="B13" s="58"/>
      <c r="C13" s="15"/>
      <c r="D13" s="15"/>
      <c r="E13" s="61"/>
      <c r="F13" s="62"/>
      <c r="G13" s="195"/>
    </row>
    <row r="14" spans="2:7" ht="19.5" customHeight="1" x14ac:dyDescent="0.3">
      <c r="B14" s="58" t="s">
        <v>19</v>
      </c>
      <c r="C14" s="15"/>
      <c r="D14" s="15"/>
      <c r="E14" s="61"/>
      <c r="F14" s="62"/>
      <c r="G14" s="195"/>
    </row>
    <row r="15" spans="2:7" ht="13.5" customHeight="1" x14ac:dyDescent="0.25">
      <c r="B15" s="49"/>
      <c r="E15" s="70"/>
      <c r="F15" s="71"/>
      <c r="G15" s="195"/>
    </row>
    <row r="16" spans="2:7" ht="13.5" customHeight="1" x14ac:dyDescent="0.25">
      <c r="B16" s="72">
        <v>11</v>
      </c>
      <c r="C16" s="73" t="s">
        <v>23</v>
      </c>
      <c r="D16" s="74"/>
      <c r="E16" s="63"/>
      <c r="F16" s="64"/>
      <c r="G16" s="195"/>
    </row>
    <row r="17" spans="2:7" s="17" customFormat="1" ht="13.5" customHeight="1" x14ac:dyDescent="0.25">
      <c r="D17" s="195" t="s">
        <v>24</v>
      </c>
      <c r="E17" s="112" t="s">
        <v>25</v>
      </c>
      <c r="F17" s="65">
        <v>58</v>
      </c>
      <c r="G17" s="195"/>
    </row>
    <row r="18" spans="2:7" s="17" customFormat="1" ht="13.5" customHeight="1" x14ac:dyDescent="0.25">
      <c r="B18" s="18"/>
      <c r="C18" s="18"/>
      <c r="D18" s="195" t="s">
        <v>26</v>
      </c>
      <c r="E18" s="112" t="s">
        <v>27</v>
      </c>
      <c r="F18" s="65">
        <v>59</v>
      </c>
      <c r="G18" s="195"/>
    </row>
    <row r="19" spans="2:7" s="17" customFormat="1" ht="13.5" customHeight="1" x14ac:dyDescent="0.25">
      <c r="B19" s="18"/>
      <c r="C19" s="18"/>
      <c r="D19" s="195" t="s">
        <v>28</v>
      </c>
      <c r="E19" s="112" t="s">
        <v>29</v>
      </c>
      <c r="F19" s="65">
        <v>60</v>
      </c>
      <c r="G19" s="195"/>
    </row>
    <row r="20" spans="2:7" s="17" customFormat="1" ht="13.5" customHeight="1" x14ac:dyDescent="0.25">
      <c r="B20" s="18"/>
      <c r="C20" s="18"/>
      <c r="D20" s="195" t="s">
        <v>30</v>
      </c>
      <c r="E20" s="112" t="s">
        <v>31</v>
      </c>
      <c r="F20" s="65">
        <v>61</v>
      </c>
      <c r="G20" s="195"/>
    </row>
    <row r="21" spans="2:7" s="17" customFormat="1" ht="13.5" customHeight="1" x14ac:dyDescent="0.25">
      <c r="B21" s="18"/>
      <c r="C21" s="18"/>
      <c r="D21" s="195"/>
      <c r="E21" s="61"/>
      <c r="F21" s="65"/>
      <c r="G21" s="195"/>
    </row>
    <row r="22" spans="2:7" s="17" customFormat="1" ht="13.5" customHeight="1" x14ac:dyDescent="0.25">
      <c r="B22" s="72">
        <v>12</v>
      </c>
      <c r="C22" s="73" t="s">
        <v>32</v>
      </c>
      <c r="D22" s="74"/>
      <c r="E22" s="66"/>
      <c r="F22" s="64"/>
      <c r="G22" s="195"/>
    </row>
    <row r="23" spans="2:7" s="17" customFormat="1" ht="13.5" customHeight="1" x14ac:dyDescent="0.25">
      <c r="D23" s="195" t="s">
        <v>24</v>
      </c>
      <c r="E23" s="112" t="s">
        <v>33</v>
      </c>
      <c r="F23" s="65">
        <v>62</v>
      </c>
      <c r="G23" s="195"/>
    </row>
    <row r="24" spans="2:7" s="21" customFormat="1" ht="13.5" customHeight="1" x14ac:dyDescent="0.25">
      <c r="B24" s="20"/>
      <c r="C24" s="20"/>
      <c r="D24" s="195" t="s">
        <v>26</v>
      </c>
      <c r="E24" s="113" t="s">
        <v>34</v>
      </c>
      <c r="F24" s="67">
        <v>63</v>
      </c>
      <c r="G24" s="196"/>
    </row>
    <row r="25" spans="2:7" s="17" customFormat="1" ht="13.5" customHeight="1" x14ac:dyDescent="0.25">
      <c r="B25" s="18"/>
      <c r="C25" s="18"/>
      <c r="D25" s="195" t="s">
        <v>28</v>
      </c>
      <c r="E25" s="112" t="s">
        <v>35</v>
      </c>
      <c r="F25" s="65">
        <v>64</v>
      </c>
      <c r="G25" s="195"/>
    </row>
    <row r="26" spans="2:7" s="17" customFormat="1" ht="13.5" customHeight="1" x14ac:dyDescent="0.25">
      <c r="B26" s="18"/>
      <c r="C26" s="18"/>
      <c r="D26" s="195" t="s">
        <v>30</v>
      </c>
      <c r="E26" s="112" t="s">
        <v>36</v>
      </c>
      <c r="F26" s="65">
        <v>65</v>
      </c>
      <c r="G26" s="195"/>
    </row>
    <row r="27" spans="2:7" s="17" customFormat="1" ht="13.5" customHeight="1" x14ac:dyDescent="0.25">
      <c r="B27" s="18"/>
      <c r="C27" s="18"/>
      <c r="D27" s="195"/>
      <c r="E27" s="61"/>
      <c r="F27" s="65"/>
      <c r="G27" s="195"/>
    </row>
    <row r="28" spans="2:7" s="17" customFormat="1" ht="13.5" customHeight="1" x14ac:dyDescent="0.25">
      <c r="B28" s="72">
        <v>13</v>
      </c>
      <c r="C28" s="73" t="s">
        <v>37</v>
      </c>
      <c r="D28" s="74"/>
      <c r="E28" s="66"/>
      <c r="F28" s="64"/>
      <c r="G28" s="195"/>
    </row>
    <row r="29" spans="2:7" s="17" customFormat="1" ht="13.5" customHeight="1" x14ac:dyDescent="0.25">
      <c r="D29" s="195" t="s">
        <v>24</v>
      </c>
      <c r="E29" s="112" t="s">
        <v>38</v>
      </c>
      <c r="F29" s="65">
        <v>66</v>
      </c>
      <c r="G29" s="195"/>
    </row>
    <row r="30" spans="2:7" s="17" customFormat="1" ht="13.5" customHeight="1" x14ac:dyDescent="0.25">
      <c r="B30" s="20"/>
      <c r="C30" s="20"/>
      <c r="D30" s="195" t="s">
        <v>26</v>
      </c>
      <c r="E30" s="113" t="s">
        <v>39</v>
      </c>
      <c r="F30" s="67">
        <v>67</v>
      </c>
      <c r="G30" s="195"/>
    </row>
    <row r="31" spans="2:7" s="17" customFormat="1" ht="13.5" customHeight="1" x14ac:dyDescent="0.25">
      <c r="B31" s="18"/>
      <c r="C31" s="18"/>
      <c r="D31" s="195" t="s">
        <v>28</v>
      </c>
      <c r="E31" s="112" t="s">
        <v>40</v>
      </c>
      <c r="F31" s="65">
        <v>68</v>
      </c>
      <c r="G31" s="195"/>
    </row>
    <row r="32" spans="2:7" s="17" customFormat="1" ht="13.5" customHeight="1" x14ac:dyDescent="0.25">
      <c r="B32" s="18"/>
      <c r="C32" s="18"/>
      <c r="D32" s="195" t="s">
        <v>30</v>
      </c>
      <c r="E32" s="112" t="s">
        <v>41</v>
      </c>
      <c r="F32" s="65">
        <v>69</v>
      </c>
      <c r="G32" s="195"/>
    </row>
    <row r="33" spans="2:7" s="17" customFormat="1" ht="13.5" customHeight="1" x14ac:dyDescent="0.25">
      <c r="B33" s="18"/>
      <c r="C33" s="18"/>
      <c r="D33" s="195"/>
      <c r="E33" s="61"/>
      <c r="F33" s="65"/>
      <c r="G33" s="195"/>
    </row>
    <row r="34" spans="2:7" s="17" customFormat="1" ht="13.5" customHeight="1" x14ac:dyDescent="0.25">
      <c r="B34" s="75">
        <v>14</v>
      </c>
      <c r="C34" s="73" t="s">
        <v>42</v>
      </c>
      <c r="D34" s="76"/>
      <c r="E34" s="64"/>
      <c r="F34" s="64"/>
      <c r="G34" s="195"/>
    </row>
    <row r="35" spans="2:7" s="21" customFormat="1" ht="13.5" customHeight="1" x14ac:dyDescent="0.25">
      <c r="D35" s="195" t="s">
        <v>24</v>
      </c>
      <c r="E35" s="115" t="s">
        <v>43</v>
      </c>
      <c r="F35" s="67">
        <v>70</v>
      </c>
      <c r="G35" s="196"/>
    </row>
    <row r="36" spans="2:7" s="21" customFormat="1" ht="13.5" customHeight="1" x14ac:dyDescent="0.25">
      <c r="B36" s="20"/>
      <c r="D36" s="195" t="s">
        <v>26</v>
      </c>
      <c r="E36" s="115" t="s">
        <v>44</v>
      </c>
      <c r="F36" s="67">
        <v>71</v>
      </c>
      <c r="G36" s="196"/>
    </row>
    <row r="37" spans="2:7" s="21" customFormat="1" ht="13.5" customHeight="1" x14ac:dyDescent="0.25">
      <c r="B37" s="20"/>
      <c r="D37" s="195" t="s">
        <v>28</v>
      </c>
      <c r="E37" s="115" t="s">
        <v>45</v>
      </c>
      <c r="F37" s="67">
        <v>72</v>
      </c>
      <c r="G37" s="196"/>
    </row>
    <row r="38" spans="2:7" s="21" customFormat="1" ht="13.5" customHeight="1" x14ac:dyDescent="0.25">
      <c r="B38" s="20"/>
      <c r="D38" s="195" t="s">
        <v>30</v>
      </c>
      <c r="E38" s="115" t="s">
        <v>46</v>
      </c>
      <c r="F38" s="67">
        <v>73</v>
      </c>
      <c r="G38" s="196"/>
    </row>
    <row r="39" spans="2:7" s="21" customFormat="1" ht="13.5" customHeight="1" x14ac:dyDescent="0.25">
      <c r="B39" s="20"/>
      <c r="E39" s="67"/>
      <c r="F39" s="67"/>
      <c r="G39" s="196"/>
    </row>
    <row r="40" spans="2:7" s="21" customFormat="1" ht="13.5" customHeight="1" x14ac:dyDescent="0.25">
      <c r="B40" s="72">
        <v>15</v>
      </c>
      <c r="C40" s="73" t="s">
        <v>47</v>
      </c>
      <c r="D40" s="77"/>
      <c r="E40" s="68"/>
      <c r="F40" s="69"/>
      <c r="G40" s="196"/>
    </row>
    <row r="41" spans="2:7" s="21" customFormat="1" ht="13.5" customHeight="1" x14ac:dyDescent="0.25">
      <c r="B41" s="20"/>
      <c r="C41" s="20"/>
      <c r="D41" s="195" t="s">
        <v>24</v>
      </c>
      <c r="E41" s="113" t="s">
        <v>48</v>
      </c>
      <c r="F41" s="67">
        <v>74</v>
      </c>
      <c r="G41" s="196"/>
    </row>
    <row r="42" spans="2:7" s="21" customFormat="1" ht="13.5" customHeight="1" x14ac:dyDescent="0.25">
      <c r="B42" s="20"/>
      <c r="C42" s="20"/>
      <c r="D42" s="195" t="s">
        <v>26</v>
      </c>
      <c r="E42" s="113" t="s">
        <v>49</v>
      </c>
      <c r="F42" s="67">
        <v>75</v>
      </c>
      <c r="G42" s="196"/>
    </row>
    <row r="43" spans="2:7" s="21" customFormat="1" ht="13.5" customHeight="1" x14ac:dyDescent="0.25">
      <c r="B43" s="20"/>
      <c r="D43" s="195" t="s">
        <v>28</v>
      </c>
      <c r="E43" s="113" t="s">
        <v>50</v>
      </c>
      <c r="F43" s="67">
        <v>76</v>
      </c>
      <c r="G43" s="196"/>
    </row>
    <row r="44" spans="2:7" s="21" customFormat="1" ht="13.5" customHeight="1" x14ac:dyDescent="0.25">
      <c r="B44" s="20"/>
      <c r="D44" s="195" t="s">
        <v>30</v>
      </c>
      <c r="E44" s="113" t="s">
        <v>51</v>
      </c>
      <c r="F44" s="67">
        <v>77</v>
      </c>
      <c r="G44" s="196"/>
    </row>
    <row r="45" spans="2:7" s="21" customFormat="1" ht="13.5" customHeight="1" x14ac:dyDescent="0.25">
      <c r="E45" s="67"/>
      <c r="F45" s="67"/>
      <c r="G45" s="196"/>
    </row>
    <row r="46" spans="2:7" s="17" customFormat="1" ht="13.5" customHeight="1" x14ac:dyDescent="0.25">
      <c r="B46" s="72">
        <v>16</v>
      </c>
      <c r="C46" s="73" t="s">
        <v>52</v>
      </c>
      <c r="D46" s="77"/>
      <c r="E46" s="64"/>
      <c r="F46" s="64"/>
      <c r="G46" s="195"/>
    </row>
    <row r="47" spans="2:7" s="17" customFormat="1" ht="13.5" customHeight="1" x14ac:dyDescent="0.25">
      <c r="B47" s="18"/>
      <c r="C47" s="18"/>
      <c r="D47" s="195" t="s">
        <v>24</v>
      </c>
      <c r="E47" s="112" t="s">
        <v>53</v>
      </c>
      <c r="F47" s="65">
        <v>78</v>
      </c>
      <c r="G47" s="195"/>
    </row>
    <row r="48" spans="2:7" s="17" customFormat="1" ht="13.5" customHeight="1" x14ac:dyDescent="0.25">
      <c r="B48" s="18"/>
      <c r="C48" s="18"/>
      <c r="D48" s="195" t="s">
        <v>26</v>
      </c>
      <c r="E48" s="112" t="s">
        <v>54</v>
      </c>
      <c r="F48" s="65">
        <v>79</v>
      </c>
      <c r="G48" s="195"/>
    </row>
    <row r="49" spans="1:7" s="17" customFormat="1" ht="13.5" customHeight="1" x14ac:dyDescent="0.25">
      <c r="B49" s="18"/>
      <c r="C49" s="18"/>
      <c r="D49" s="195" t="s">
        <v>28</v>
      </c>
      <c r="E49" s="112" t="s">
        <v>55</v>
      </c>
      <c r="F49" s="65">
        <v>80</v>
      </c>
      <c r="G49" s="195"/>
    </row>
    <row r="50" spans="1:7" s="17" customFormat="1" ht="13.5" customHeight="1" x14ac:dyDescent="0.25">
      <c r="B50" s="18"/>
      <c r="C50" s="18"/>
      <c r="D50" s="195" t="s">
        <v>30</v>
      </c>
      <c r="E50" s="112" t="s">
        <v>56</v>
      </c>
      <c r="F50" s="65">
        <v>81</v>
      </c>
      <c r="G50" s="195"/>
    </row>
    <row r="51" spans="1:7" ht="13.5" customHeight="1" x14ac:dyDescent="0.3">
      <c r="B51" s="58"/>
      <c r="C51" s="122"/>
      <c r="E51" s="61"/>
      <c r="F51" s="65"/>
      <c r="G51" s="195"/>
    </row>
    <row r="52" spans="1:7" ht="13.5" customHeight="1" x14ac:dyDescent="0.25">
      <c r="B52" s="72">
        <v>17</v>
      </c>
      <c r="C52" s="73" t="s">
        <v>57</v>
      </c>
      <c r="D52" s="197"/>
      <c r="E52" s="66"/>
      <c r="F52" s="64"/>
      <c r="G52" s="195"/>
    </row>
    <row r="53" spans="1:7" ht="13.5" customHeight="1" x14ac:dyDescent="0.25">
      <c r="C53" s="18"/>
      <c r="D53" s="195" t="s">
        <v>24</v>
      </c>
      <c r="E53" s="112" t="s">
        <v>58</v>
      </c>
      <c r="F53" s="65">
        <v>82</v>
      </c>
      <c r="G53" s="195"/>
    </row>
    <row r="54" spans="1:7" ht="13.5" customHeight="1" x14ac:dyDescent="0.25">
      <c r="A54" s="195"/>
      <c r="B54" s="198"/>
      <c r="C54" s="198"/>
      <c r="D54" s="195" t="s">
        <v>26</v>
      </c>
      <c r="E54" s="112" t="s">
        <v>59</v>
      </c>
      <c r="F54" s="65">
        <v>83</v>
      </c>
      <c r="G54" s="195"/>
    </row>
    <row r="55" spans="1:7" ht="13.5" customHeight="1" x14ac:dyDescent="0.25">
      <c r="B55" s="198"/>
      <c r="C55" s="198"/>
      <c r="D55" s="195" t="s">
        <v>28</v>
      </c>
      <c r="E55" s="112" t="s">
        <v>60</v>
      </c>
      <c r="F55" s="65">
        <v>84</v>
      </c>
      <c r="G55" s="195"/>
    </row>
    <row r="56" spans="1:7" ht="13.5" customHeight="1" x14ac:dyDescent="0.25">
      <c r="B56" s="198"/>
      <c r="C56" s="198"/>
      <c r="D56" s="195" t="s">
        <v>30</v>
      </c>
      <c r="E56" s="112" t="s">
        <v>61</v>
      </c>
      <c r="F56" s="65">
        <v>85</v>
      </c>
      <c r="G56" s="195"/>
    </row>
    <row r="57" spans="1:7" ht="27" customHeight="1" x14ac:dyDescent="0.25">
      <c r="C57" s="18"/>
      <c r="E57" s="19"/>
      <c r="F57" s="65"/>
      <c r="G57" s="195"/>
    </row>
    <row r="58" spans="1:7" ht="19.5" customHeight="1" x14ac:dyDescent="0.3">
      <c r="B58" s="58" t="s">
        <v>21</v>
      </c>
      <c r="C58" s="195"/>
      <c r="E58" s="61"/>
      <c r="F58" s="65"/>
      <c r="G58" s="195"/>
    </row>
    <row r="59" spans="1:7" ht="13.5" customHeight="1" x14ac:dyDescent="0.25">
      <c r="B59" s="195"/>
      <c r="C59" s="195"/>
      <c r="D59" s="195"/>
      <c r="E59" s="61"/>
      <c r="F59" s="65"/>
      <c r="G59" s="195"/>
    </row>
    <row r="60" spans="1:7" ht="13.5" customHeight="1" x14ac:dyDescent="0.25">
      <c r="B60" s="72">
        <v>18</v>
      </c>
      <c r="C60" s="73" t="s">
        <v>62</v>
      </c>
      <c r="D60" s="74"/>
      <c r="E60" s="66"/>
      <c r="F60" s="64"/>
      <c r="G60" s="195"/>
    </row>
    <row r="61" spans="1:7" ht="13.5" customHeight="1" x14ac:dyDescent="0.25">
      <c r="C61" s="18"/>
      <c r="D61" s="195" t="s">
        <v>24</v>
      </c>
      <c r="E61" s="112" t="s">
        <v>63</v>
      </c>
      <c r="F61" s="65">
        <v>86</v>
      </c>
      <c r="G61" s="195"/>
    </row>
    <row r="62" spans="1:7" ht="13.5" customHeight="1" x14ac:dyDescent="0.25">
      <c r="A62" s="195"/>
      <c r="B62" s="198"/>
      <c r="C62" s="198"/>
      <c r="D62" s="195" t="s">
        <v>26</v>
      </c>
      <c r="E62" s="112" t="s">
        <v>64</v>
      </c>
      <c r="F62" s="65">
        <v>87</v>
      </c>
      <c r="G62" s="195"/>
    </row>
    <row r="63" spans="1:7" ht="13.5" customHeight="1" x14ac:dyDescent="0.25">
      <c r="B63" s="198"/>
      <c r="C63" s="198"/>
      <c r="D63" s="195" t="s">
        <v>28</v>
      </c>
      <c r="E63" s="112" t="s">
        <v>65</v>
      </c>
      <c r="F63" s="65">
        <v>88</v>
      </c>
      <c r="G63" s="195"/>
    </row>
    <row r="64" spans="1:7" ht="13.5" customHeight="1" x14ac:dyDescent="0.25">
      <c r="B64" s="198"/>
      <c r="C64" s="198"/>
      <c r="D64" s="195" t="s">
        <v>30</v>
      </c>
      <c r="E64" s="112" t="s">
        <v>66</v>
      </c>
      <c r="F64" s="65">
        <v>89</v>
      </c>
      <c r="G64" s="195"/>
    </row>
    <row r="65" spans="1:7" ht="13.5" customHeight="1" x14ac:dyDescent="0.25">
      <c r="B65" s="195"/>
      <c r="C65" s="195"/>
      <c r="D65" s="195"/>
      <c r="E65" s="61"/>
      <c r="F65" s="65"/>
      <c r="G65" s="195"/>
    </row>
    <row r="66" spans="1:7" ht="13.5" customHeight="1" x14ac:dyDescent="0.25">
      <c r="B66" s="72">
        <v>19</v>
      </c>
      <c r="C66" s="73" t="s">
        <v>67</v>
      </c>
      <c r="D66" s="74"/>
      <c r="E66" s="66"/>
      <c r="F66" s="64"/>
      <c r="G66" s="195"/>
    </row>
    <row r="67" spans="1:7" ht="13.5" customHeight="1" x14ac:dyDescent="0.25">
      <c r="C67" s="18"/>
      <c r="D67" s="195" t="s">
        <v>24</v>
      </c>
      <c r="E67" s="112" t="s">
        <v>68</v>
      </c>
      <c r="F67" s="65">
        <v>90</v>
      </c>
      <c r="G67" s="195"/>
    </row>
    <row r="68" spans="1:7" ht="13.5" customHeight="1" x14ac:dyDescent="0.25">
      <c r="A68" s="195"/>
      <c r="B68" s="198"/>
      <c r="C68" s="198"/>
      <c r="D68" s="195" t="s">
        <v>26</v>
      </c>
      <c r="E68" s="112" t="s">
        <v>69</v>
      </c>
      <c r="F68" s="65">
        <v>91</v>
      </c>
      <c r="G68" s="195"/>
    </row>
    <row r="69" spans="1:7" ht="13.5" customHeight="1" x14ac:dyDescent="0.25">
      <c r="B69" s="198"/>
      <c r="C69" s="198"/>
      <c r="D69" s="195" t="s">
        <v>28</v>
      </c>
      <c r="E69" s="112" t="s">
        <v>70</v>
      </c>
      <c r="F69" s="65">
        <v>92</v>
      </c>
      <c r="G69" s="195"/>
    </row>
    <row r="70" spans="1:7" ht="13.5" customHeight="1" x14ac:dyDescent="0.25">
      <c r="B70" s="198"/>
      <c r="C70" s="198"/>
      <c r="D70" s="195" t="s">
        <v>30</v>
      </c>
      <c r="E70" s="112" t="s">
        <v>71</v>
      </c>
      <c r="F70" s="65">
        <v>93</v>
      </c>
      <c r="G70" s="195"/>
    </row>
    <row r="71" spans="1:7" ht="13.5" customHeight="1" x14ac:dyDescent="0.25">
      <c r="B71" s="195"/>
      <c r="C71" s="195"/>
      <c r="D71" s="195"/>
      <c r="E71" s="61"/>
      <c r="F71" s="65"/>
      <c r="G71" s="195"/>
    </row>
    <row r="72" spans="1:7" ht="13.5" customHeight="1" x14ac:dyDescent="0.25">
      <c r="B72" s="72">
        <v>20</v>
      </c>
      <c r="C72" s="73" t="s">
        <v>72</v>
      </c>
      <c r="D72" s="74"/>
      <c r="E72" s="66"/>
      <c r="F72" s="64"/>
      <c r="G72" s="195"/>
    </row>
    <row r="73" spans="1:7" s="17" customFormat="1" ht="13.5" customHeight="1" x14ac:dyDescent="0.25">
      <c r="C73" s="18"/>
      <c r="D73" s="195" t="s">
        <v>24</v>
      </c>
      <c r="E73" s="112" t="s">
        <v>73</v>
      </c>
      <c r="F73" s="65">
        <v>94</v>
      </c>
      <c r="G73" s="195"/>
    </row>
    <row r="74" spans="1:7" s="17" customFormat="1" ht="13.5" customHeight="1" x14ac:dyDescent="0.25">
      <c r="B74" s="18"/>
      <c r="C74" s="18"/>
      <c r="D74" s="195" t="s">
        <v>26</v>
      </c>
      <c r="E74" s="112" t="s">
        <v>74</v>
      </c>
      <c r="F74" s="65">
        <v>95</v>
      </c>
      <c r="G74" s="195"/>
    </row>
    <row r="75" spans="1:7" s="17" customFormat="1" ht="13.5" customHeight="1" x14ac:dyDescent="0.25">
      <c r="B75" s="18"/>
      <c r="C75" s="18"/>
      <c r="D75" s="195" t="s">
        <v>28</v>
      </c>
      <c r="E75" s="112" t="s">
        <v>75</v>
      </c>
      <c r="F75" s="65">
        <v>96</v>
      </c>
      <c r="G75" s="195"/>
    </row>
    <row r="76" spans="1:7" s="17" customFormat="1" ht="13.5" customHeight="1" x14ac:dyDescent="0.25">
      <c r="B76" s="18"/>
      <c r="C76" s="18"/>
      <c r="D76" s="195" t="s">
        <v>30</v>
      </c>
      <c r="E76" s="112" t="s">
        <v>76</v>
      </c>
      <c r="F76" s="65">
        <v>97</v>
      </c>
      <c r="G76" s="195"/>
    </row>
    <row r="77" spans="1:7" s="17" customFormat="1" ht="27" customHeight="1" x14ac:dyDescent="0.25">
      <c r="B77" s="18"/>
      <c r="C77" s="18"/>
      <c r="D77" s="195"/>
      <c r="E77" s="61"/>
      <c r="F77" s="65"/>
      <c r="G77" s="195"/>
    </row>
    <row r="78" spans="1:7" ht="18" customHeight="1" x14ac:dyDescent="0.3">
      <c r="B78" s="103" t="s">
        <v>77</v>
      </c>
      <c r="C78" s="49"/>
      <c r="E78" s="61"/>
      <c r="F78" s="65"/>
      <c r="G78" s="195"/>
    </row>
    <row r="79" spans="1:7" ht="13.5" customHeight="1" x14ac:dyDescent="0.25">
      <c r="B79" s="195"/>
      <c r="C79" s="195"/>
      <c r="D79" s="195"/>
      <c r="E79" s="61"/>
      <c r="F79" s="65"/>
      <c r="G79" s="195"/>
    </row>
    <row r="80" spans="1:7" ht="13.5" customHeight="1" x14ac:dyDescent="0.25">
      <c r="B80" s="195"/>
      <c r="C80" s="195" t="s">
        <v>78</v>
      </c>
      <c r="E80" s="112" t="s">
        <v>79</v>
      </c>
      <c r="F80" s="116" t="s">
        <v>80</v>
      </c>
      <c r="G80" s="195"/>
    </row>
    <row r="81" spans="2:7" ht="13.5" customHeight="1" x14ac:dyDescent="0.25">
      <c r="E81" s="19"/>
      <c r="F81" s="195"/>
    </row>
    <row r="82" spans="2:7" ht="25.5" customHeight="1" x14ac:dyDescent="0.25">
      <c r="B82" s="273" t="s">
        <v>81</v>
      </c>
      <c r="C82" s="273"/>
      <c r="D82" s="273"/>
      <c r="E82" s="273"/>
      <c r="F82" s="273"/>
      <c r="G82" s="3"/>
    </row>
    <row r="83" spans="2:7" x14ac:dyDescent="0.25">
      <c r="B83" s="17"/>
      <c r="C83" s="17"/>
    </row>
    <row r="87" spans="2:7" x14ac:dyDescent="0.25">
      <c r="E87" s="19"/>
    </row>
    <row r="88" spans="2:7" x14ac:dyDescent="0.25">
      <c r="E88" s="19"/>
    </row>
  </sheetData>
  <sheetProtection algorithmName="SHA-512" hashValue="gVKTHMYc9/0VJsBNeiX3Bp78kBCh7T/eXSCmzbR8FwY53AbwrQuM4ieqov3ZKfXXK1ogmtRnjPmfSp+04GHdzw==" saltValue="heCauJW+NE5qZuneF8HzyQ==" spinCount="100000" sheet="1" scenarios="1"/>
  <mergeCells count="7">
    <mergeCell ref="B82:F82"/>
    <mergeCell ref="B2:F2"/>
    <mergeCell ref="B6:F6"/>
    <mergeCell ref="B3:F3"/>
    <mergeCell ref="B10:D10"/>
    <mergeCell ref="B5:F5"/>
    <mergeCell ref="B4:F4"/>
  </mergeCells>
  <phoneticPr fontId="0" type="noConversion"/>
  <hyperlinks>
    <hyperlink ref="E8" location="INTRO!A1" display="INTRODUCTION" xr:uid="{00000000-0004-0000-0100-000000000000}"/>
    <hyperlink ref="E9" location="SERVICES!A1" display="SERVICES" xr:uid="{00000000-0004-0000-0100-000001000000}"/>
    <hyperlink ref="E11" location="'REV AID TRENDS'!A1" display="REV AID TRENDS" xr:uid="{00000000-0004-0000-0100-000002000000}"/>
    <hyperlink ref="E12" location="'RESOURCE EXP TRENDS'!A1" display="RESOURCE EXP TRENDS" xr:uid="{00000000-0004-0000-0100-000003000000}"/>
    <hyperlink ref="E17" location="'11R TUITION'!A1" display="11R TUITION" xr:uid="{00000000-0004-0000-0100-000004000000}"/>
    <hyperlink ref="E18" location="'11F TUITION'!A1" display="11F TUITION" xr:uid="{00000000-0004-0000-0100-000005000000}"/>
    <hyperlink ref="E19" location="'11S TUITION'!A1" display="11S TUITION" xr:uid="{00000000-0004-0000-0100-000006000000}"/>
    <hyperlink ref="E20" location="'11C TUITION'!A1" display="11C TUITION" xr:uid="{00000000-0004-0000-0100-000007000000}"/>
    <hyperlink ref="E23" location="'12R TOTAL INST AID'!A1" display="12R TOTAL INST AID" xr:uid="{00000000-0004-0000-0100-000008000000}"/>
    <hyperlink ref="E24" location="'12F TOTAL INST AID'!A1" display="12F TOTAL INST AID" xr:uid="{00000000-0004-0000-0100-000009000000}"/>
    <hyperlink ref="E25" location="'12S TOTAL INST AID'!A1" display="12S TOTAL INST AID" xr:uid="{00000000-0004-0000-0100-00000A000000}"/>
    <hyperlink ref="E26" location="'12C TOTAL INST AID'!A1" display="12C TOTAL INST AID" xr:uid="{00000000-0004-0000-0100-00000B000000}"/>
    <hyperlink ref="E29" location="'13R UNFUNDED INST AID'!A1" display="13R UNFUNDED INST AID" xr:uid="{00000000-0004-0000-0100-00000C000000}"/>
    <hyperlink ref="E30" location="'13F UNFUNDED INST AID'!A1" display="13F UNFUNDED INST AID" xr:uid="{00000000-0004-0000-0100-00000D000000}"/>
    <hyperlink ref="E31" location="'13S UNFUNDED INST AID'!A1" display="13S UNFUNDED INST AID" xr:uid="{00000000-0004-0000-0100-00000E000000}"/>
    <hyperlink ref="E32" location="'13C UNFUNDED INST AID'!A1" display="13C UNFUNDED INST AID" xr:uid="{00000000-0004-0000-0100-00000F000000}"/>
    <hyperlink ref="E35" location="'14R FY INST AID'!A1" display="14R FY INST AID" xr:uid="{00000000-0004-0000-0100-000010000000}"/>
    <hyperlink ref="E36" location="'14F FY INST AID'!A1" display="14F FY INST AID" xr:uid="{00000000-0004-0000-0100-000011000000}"/>
    <hyperlink ref="E37" location="'14S FY INST AID'!A1" display="14S FY INST AID" xr:uid="{00000000-0004-0000-0100-000012000000}"/>
    <hyperlink ref="E38" location="'14C FY INST AID'!A1" display="14C FY INST AID" xr:uid="{00000000-0004-0000-0100-000013000000}"/>
    <hyperlink ref="E41" location="'15R TUI REV'!A1" display="15R TUI REV" xr:uid="{00000000-0004-0000-0100-000014000000}"/>
    <hyperlink ref="E42" location="'15F TUI REV'!A1" display="15F TUI REV" xr:uid="{00000000-0004-0000-0100-000015000000}"/>
    <hyperlink ref="E43" location="'15S TUI REV'!A1" display="15S TUI REV" xr:uid="{00000000-0004-0000-0100-000016000000}"/>
    <hyperlink ref="E44" location="'15C TUI REV'!A1" display="15C TUI REV" xr:uid="{00000000-0004-0000-0100-000017000000}"/>
    <hyperlink ref="E47" location="'16R DISCOUNT RATE'!A1" display="16R DISCOUNT RATE" xr:uid="{00000000-0004-0000-0100-000018000000}"/>
    <hyperlink ref="E48" location="'16F DISCOUNT RATE'!A1" display="16F DISCOUNT RATE" xr:uid="{00000000-0004-0000-0100-000019000000}"/>
    <hyperlink ref="E49" location="'16S DISCOUNT RATE'!A1" display="16S DISCOUNT RATE" xr:uid="{00000000-0004-0000-0100-00001A000000}"/>
    <hyperlink ref="E50" location="'16C DISCOUNT RATE'!A1" display="16C DISCOUNT RATE" xr:uid="{00000000-0004-0000-0100-00001B000000}"/>
    <hyperlink ref="E53" location="'17R TUI DEP'!A1" display="17R TUI DEP" xr:uid="{00000000-0004-0000-0100-00001C000000}"/>
    <hyperlink ref="E54" location="'17F TUI DEP'!A1" display="17F TUI DEP" xr:uid="{00000000-0004-0000-0100-00001D000000}"/>
    <hyperlink ref="E55" location="'17S TUI DEP'!A1" display="17S TUI DEP" xr:uid="{00000000-0004-0000-0100-00001E000000}"/>
    <hyperlink ref="E56" location="'17C TUI DEP'!A1" display="17C TUI DEP" xr:uid="{00000000-0004-0000-0100-00001F000000}"/>
    <hyperlink ref="E61" location="'18R ENDOWMENT'!A1" display="18R ENDOWMENT" xr:uid="{00000000-0004-0000-0100-000020000000}"/>
    <hyperlink ref="E62" location="'18F ENDOWMENT'!A1" display="18F ENDOWMENT" xr:uid="{00000000-0004-0000-0100-000021000000}"/>
    <hyperlink ref="E63" location="'18S ENDOWMENT'!A1" display="18S ENDOWMENT" xr:uid="{00000000-0004-0000-0100-000022000000}"/>
    <hyperlink ref="E64" location="'18C ENDOWMENT'!A1" display="18C ENDOWMENT" xr:uid="{00000000-0004-0000-0100-000023000000}"/>
    <hyperlink ref="E67" location="'19R INSTRUCT EXP'!A1" display="19R INSTRUCT EXP" xr:uid="{00000000-0004-0000-0100-000024000000}"/>
    <hyperlink ref="E68" location="'19F INSTRUCT EXP'!A1" display="19F INSTRUCT EXP" xr:uid="{00000000-0004-0000-0100-000025000000}"/>
    <hyperlink ref="E69" location="'19S INSTRUCT EXP'!A1" display="19S INSTRUCT EXP" xr:uid="{00000000-0004-0000-0100-000026000000}"/>
    <hyperlink ref="E70" location="'19C INSTRUCT EXP'!A1" display="19C INSTRUCT EXP" xr:uid="{00000000-0004-0000-0100-000027000000}"/>
    <hyperlink ref="E73" location="'20R TOTAL EXP'!A1" display="20R TOTAL EXP" xr:uid="{00000000-0004-0000-0100-000028000000}"/>
    <hyperlink ref="E74" location="'20F TOTAL EXP'!A1" display="20F TOTAL EXP" xr:uid="{00000000-0004-0000-0100-000029000000}"/>
    <hyperlink ref="E75" location="'20S TOTAL EXP'!A1" display="20S TOTAL EXP" xr:uid="{00000000-0004-0000-0100-00002A000000}"/>
    <hyperlink ref="E76" location="'20C TOTAL EXP'!A1" display="20C TOTAL EXP" xr:uid="{00000000-0004-0000-0100-00002B000000}"/>
    <hyperlink ref="E80" location="'APPENDIX B'!A1" display="APPENDIX B" xr:uid="{00000000-0004-0000-0100-00002C000000}"/>
  </hyperlinks>
  <pageMargins left="1" right="1" top="1" bottom="1" header="0.5" footer="0.5"/>
  <pageSetup scale="73" firstPageNumber="53" fitToHeight="2" orientation="portrait" useFirstPageNumber="1" r:id="rId1"/>
  <headerFooter alignWithMargins="0"/>
  <rowBreaks count="1" manualBreakCount="1">
    <brk id="5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R82"/>
  <sheetViews>
    <sheetView showGridLines="0" showRowColHeaders="0" zoomScale="90" zoomScaleNormal="90" zoomScalePageLayoutView="85"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47.1" customHeight="1" x14ac:dyDescent="0.4">
      <c r="B2" s="295" t="s">
        <v>245</v>
      </c>
      <c r="C2" s="295"/>
      <c r="D2" s="295"/>
      <c r="E2" s="295"/>
      <c r="F2" s="295"/>
      <c r="G2" s="295"/>
      <c r="H2" s="295"/>
      <c r="I2" s="295"/>
      <c r="J2" s="295"/>
      <c r="K2" s="295"/>
      <c r="L2" s="295"/>
      <c r="M2" s="295"/>
    </row>
    <row r="3" spans="1:13" ht="20.25" customHeight="1" x14ac:dyDescent="0.25"/>
    <row r="4" spans="1:13" s="4" customFormat="1" ht="36" customHeight="1" x14ac:dyDescent="0.25">
      <c r="C4" s="289" t="s">
        <v>246</v>
      </c>
      <c r="D4" s="289"/>
      <c r="E4" s="289"/>
      <c r="F4" s="289"/>
      <c r="G4" s="289"/>
      <c r="H4" s="289"/>
      <c r="I4" s="289"/>
      <c r="J4" s="289"/>
      <c r="K4" s="289"/>
      <c r="L4" s="289"/>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16208</v>
      </c>
      <c r="G7" s="52">
        <v>16193</v>
      </c>
      <c r="H7" s="52">
        <v>16415</v>
      </c>
      <c r="I7" s="52">
        <v>18895</v>
      </c>
      <c r="J7" s="53">
        <v>17949</v>
      </c>
      <c r="K7" s="54">
        <f>IF(ISERROR((J7-F7)/ABS(F7)),"NA", IF(((J7-F7)/ABS(F7))=-1, "NA", ((J7-F7)/ABS(F7))))</f>
        <v>0.10741609081934847</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247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169</v>
      </c>
      <c r="F36" s="201">
        <v>22866</v>
      </c>
      <c r="G36" s="202">
        <v>23964</v>
      </c>
      <c r="H36" s="202">
        <v>25060</v>
      </c>
      <c r="I36" s="202">
        <v>27150</v>
      </c>
      <c r="J36" s="203">
        <v>28830</v>
      </c>
      <c r="K36" s="55">
        <f>((J36-F36)/ABS(F36))</f>
        <v>0.26082393072684334</v>
      </c>
    </row>
    <row r="37" spans="3:11" ht="12" customHeight="1" x14ac:dyDescent="0.25">
      <c r="E37" s="30" t="s">
        <v>170</v>
      </c>
      <c r="F37" s="204">
        <v>16261</v>
      </c>
      <c r="G37" s="205">
        <v>16878</v>
      </c>
      <c r="H37" s="205">
        <v>18170.5</v>
      </c>
      <c r="I37" s="205">
        <v>19034.5</v>
      </c>
      <c r="J37" s="206">
        <v>19661.5</v>
      </c>
      <c r="K37" s="56">
        <f>((J37-F37)/ABS(F37))</f>
        <v>0.20911998032101348</v>
      </c>
    </row>
    <row r="38" spans="3:11" ht="12" customHeight="1" x14ac:dyDescent="0.25">
      <c r="E38" s="30" t="s">
        <v>171</v>
      </c>
      <c r="F38" s="204">
        <v>13788.5</v>
      </c>
      <c r="G38" s="205">
        <v>14761.5</v>
      </c>
      <c r="H38" s="205">
        <v>15500.5</v>
      </c>
      <c r="I38" s="205">
        <v>16269.5</v>
      </c>
      <c r="J38" s="206">
        <v>16832</v>
      </c>
      <c r="K38" s="56">
        <f>((J38-F38)/ABS(F38))</f>
        <v>0.22072741777568264</v>
      </c>
    </row>
    <row r="39" spans="3:11" ht="12" customHeight="1" x14ac:dyDescent="0.25">
      <c r="E39" s="30" t="s">
        <v>172</v>
      </c>
      <c r="F39" s="204">
        <v>10963</v>
      </c>
      <c r="G39" s="205">
        <v>11364</v>
      </c>
      <c r="H39" s="205">
        <v>11958</v>
      </c>
      <c r="I39" s="205">
        <v>12864</v>
      </c>
      <c r="J39" s="206">
        <v>12711</v>
      </c>
      <c r="K39" s="56">
        <f>((J39-F39)/ABS(F39))</f>
        <v>0.15944540727902945</v>
      </c>
    </row>
    <row r="40" spans="3:11" ht="12" customHeight="1" x14ac:dyDescent="0.25">
      <c r="E40" s="30" t="s">
        <v>156</v>
      </c>
      <c r="F40" s="207">
        <v>15026.5</v>
      </c>
      <c r="G40" s="208">
        <v>15904.5</v>
      </c>
      <c r="H40" s="208">
        <v>16820.5</v>
      </c>
      <c r="I40" s="208">
        <v>17661</v>
      </c>
      <c r="J40" s="209">
        <v>18596</v>
      </c>
      <c r="K40" s="210">
        <f>((J40-F40)/ABS(F40))</f>
        <v>0.23754700029947093</v>
      </c>
    </row>
    <row r="41" spans="3:11" s="37" customFormat="1" ht="12" customHeight="1" x14ac:dyDescent="0.25">
      <c r="C41" s="32"/>
      <c r="D41" s="221"/>
      <c r="E41" s="38" t="s">
        <v>132</v>
      </c>
      <c r="F41" s="51">
        <v>16208</v>
      </c>
      <c r="G41" s="52">
        <v>16193</v>
      </c>
      <c r="H41" s="52">
        <v>16415</v>
      </c>
      <c r="I41" s="52">
        <v>18895</v>
      </c>
      <c r="J41" s="53">
        <v>17949</v>
      </c>
      <c r="K41" s="54">
        <f>IF(ISERROR((J41-F41)/ABS(F41)),"NA", IF(((J41-F41)/ABS(F41))=-1, "NA", ((J41-F41)/ABS(F41))))</f>
        <v>0.10741609081934847</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173</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110" t="str">
        <f>F6</f>
        <v>2014-2015</v>
      </c>
      <c r="G70" s="110" t="str">
        <f>G6</f>
        <v>2015-2016</v>
      </c>
      <c r="H70" s="110" t="str">
        <f>H6</f>
        <v>2016-2017</v>
      </c>
      <c r="I70" s="110" t="str">
        <f>I6</f>
        <v>2017-2018</v>
      </c>
      <c r="J70" s="110" t="str">
        <f>J6</f>
        <v>2018-2019</v>
      </c>
      <c r="K70" s="161" t="s">
        <v>148</v>
      </c>
      <c r="L70" s="7"/>
      <c r="M70" s="7"/>
    </row>
    <row r="71" spans="5:13" x14ac:dyDescent="0.25">
      <c r="E71" s="30" t="s">
        <v>169</v>
      </c>
      <c r="F71" s="212">
        <v>16590.5</v>
      </c>
      <c r="G71" s="213">
        <v>16611.5</v>
      </c>
      <c r="H71" s="213">
        <v>18996.5</v>
      </c>
      <c r="I71" s="213">
        <v>19947</v>
      </c>
      <c r="J71" s="214">
        <v>19846</v>
      </c>
      <c r="K71" s="55">
        <f>((J71-F71)/ABS(F71))</f>
        <v>0.19622675627618216</v>
      </c>
    </row>
    <row r="72" spans="5:13" x14ac:dyDescent="0.25">
      <c r="E72" s="30" t="s">
        <v>170</v>
      </c>
      <c r="F72" s="215">
        <v>13895</v>
      </c>
      <c r="G72" s="216">
        <v>14467</v>
      </c>
      <c r="H72" s="216">
        <v>16070</v>
      </c>
      <c r="I72" s="216">
        <v>16269</v>
      </c>
      <c r="J72" s="217">
        <v>16185</v>
      </c>
      <c r="K72" s="56">
        <f>((J72-F72)/ABS(F72))</f>
        <v>0.16480748470672904</v>
      </c>
    </row>
    <row r="73" spans="5:13" x14ac:dyDescent="0.25">
      <c r="E73" s="30" t="s">
        <v>171</v>
      </c>
      <c r="F73" s="215">
        <v>12102</v>
      </c>
      <c r="G73" s="216">
        <v>12950</v>
      </c>
      <c r="H73" s="216">
        <v>13251</v>
      </c>
      <c r="I73" s="216">
        <v>13794.5</v>
      </c>
      <c r="J73" s="217">
        <v>13712.5</v>
      </c>
      <c r="K73" s="56">
        <f>((J73-F73)/ABS(F73))</f>
        <v>0.13307717732606181</v>
      </c>
    </row>
    <row r="74" spans="5:13" x14ac:dyDescent="0.25">
      <c r="E74" s="30" t="s">
        <v>172</v>
      </c>
      <c r="F74" s="215">
        <v>6984</v>
      </c>
      <c r="G74" s="216">
        <v>7995</v>
      </c>
      <c r="H74" s="216">
        <v>7858</v>
      </c>
      <c r="I74" s="216">
        <v>9977</v>
      </c>
      <c r="J74" s="217">
        <v>8730</v>
      </c>
      <c r="K74" s="56">
        <f>((J74-F74)/ABS(F74))</f>
        <v>0.25</v>
      </c>
    </row>
    <row r="75" spans="5:13" x14ac:dyDescent="0.25">
      <c r="E75" s="30" t="s">
        <v>156</v>
      </c>
      <c r="F75" s="207">
        <v>15026.5</v>
      </c>
      <c r="G75" s="208">
        <v>15904.5</v>
      </c>
      <c r="H75" s="208">
        <v>16820.5</v>
      </c>
      <c r="I75" s="208">
        <v>17661</v>
      </c>
      <c r="J75" s="218">
        <v>18596</v>
      </c>
      <c r="K75" s="210">
        <f>((J75-F75)/ABS(F75))</f>
        <v>0.23754700029947093</v>
      </c>
    </row>
    <row r="76" spans="5:13" s="32" customFormat="1" ht="12" x14ac:dyDescent="0.25">
      <c r="E76" s="38" t="s">
        <v>132</v>
      </c>
      <c r="F76" s="51">
        <v>16208</v>
      </c>
      <c r="G76" s="52">
        <v>16193</v>
      </c>
      <c r="H76" s="52">
        <v>16415</v>
      </c>
      <c r="I76" s="52">
        <v>18895</v>
      </c>
      <c r="J76" s="53">
        <v>17949</v>
      </c>
      <c r="K76" s="54">
        <f>IF(ISERROR((J76-F76)/ABS(F76)),"NA", IF(((J76-F76)/ABS(F76))=-1, "NA", ((J76-F76)/ABS(F76))))</f>
        <v>0.10741609081934847</v>
      </c>
    </row>
    <row r="82" spans="8:8" x14ac:dyDescent="0.25">
      <c r="H82" s="7" t="str">
        <f>IF(H48=0,"",H48)</f>
        <v/>
      </c>
    </row>
  </sheetData>
  <sheetProtection algorithmName="SHA-512" hashValue="7w6nv20JV9L/IN4Lx9slnn27Y7PWIn/ZGPpfXPzsvVZVBeq2pE0MdcHNGoKH5VH7mypySlxXxYLx3q7/8DC+oQ==" saltValue="zn/u0sIT3L5PitNxCqemaw==" spinCount="100000" sheet="1" scenarios="1"/>
  <mergeCells count="5">
    <mergeCell ref="L5:M5"/>
    <mergeCell ref="C9:M9"/>
    <mergeCell ref="C4:L4"/>
    <mergeCell ref="B2:M2"/>
    <mergeCell ref="K5:K6"/>
  </mergeCells>
  <phoneticPr fontId="0" type="noConversion"/>
  <printOptions horizontalCentered="1"/>
  <pageMargins left="0.69" right="0.91" top="1" bottom="1" header="0.5" footer="0.5"/>
  <pageSetup scale="56"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t="s">
        <v>248</v>
      </c>
    </row>
    <row r="2" spans="1:13" s="22" customFormat="1" ht="47.1" customHeight="1" x14ac:dyDescent="0.4">
      <c r="B2" s="295" t="s">
        <v>249</v>
      </c>
      <c r="C2" s="295"/>
      <c r="D2" s="295"/>
      <c r="E2" s="295"/>
      <c r="F2" s="295"/>
      <c r="G2" s="295"/>
      <c r="H2" s="295"/>
      <c r="I2" s="295"/>
      <c r="J2" s="295"/>
      <c r="K2" s="295"/>
      <c r="L2" s="295"/>
      <c r="M2" s="295"/>
    </row>
    <row r="3" spans="1:13" ht="20.25" customHeight="1" x14ac:dyDescent="0.25"/>
    <row r="4" spans="1:13" s="4" customFormat="1" ht="36" customHeight="1" x14ac:dyDescent="0.25">
      <c r="C4" s="289" t="s">
        <v>246</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16208</v>
      </c>
      <c r="G7" s="52">
        <v>16193</v>
      </c>
      <c r="H7" s="52">
        <v>16415</v>
      </c>
      <c r="I7" s="52">
        <v>18895</v>
      </c>
      <c r="J7" s="53">
        <v>17949</v>
      </c>
      <c r="K7" s="54">
        <f>IF(ISERROR((J7-F7)/ABS(F7)),"NA", IF(((J7-F7)/ABS(F7))=-1, "NA", ((J7-F7)/ABS(F7))))</f>
        <v>0.10741609081934847</v>
      </c>
      <c r="L7" s="101" t="s">
        <v>175</v>
      </c>
      <c r="M7" s="220" t="s">
        <v>176</v>
      </c>
    </row>
    <row r="8" spans="1:13" ht="20.25" customHeight="1" x14ac:dyDescent="0.25">
      <c r="C8" s="4"/>
      <c r="K8" s="4"/>
      <c r="L8" s="4"/>
    </row>
    <row r="9" spans="1:13" s="4" customFormat="1" ht="20.25" customHeight="1" x14ac:dyDescent="0.25">
      <c r="C9" s="289" t="s">
        <v>250</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251</v>
      </c>
      <c r="F36" s="201">
        <v>14360</v>
      </c>
      <c r="G36" s="202">
        <v>15675</v>
      </c>
      <c r="H36" s="202">
        <v>16839</v>
      </c>
      <c r="I36" s="202">
        <v>17614</v>
      </c>
      <c r="J36" s="203">
        <v>18958</v>
      </c>
      <c r="K36" s="55">
        <f>((J36-F36)/ABS(F36))</f>
        <v>0.32019498607242342</v>
      </c>
    </row>
    <row r="37" spans="3:11" ht="12" customHeight="1" x14ac:dyDescent="0.25">
      <c r="E37" s="30" t="s">
        <v>179</v>
      </c>
      <c r="F37" s="204">
        <v>18011.5</v>
      </c>
      <c r="G37" s="205">
        <v>18424.5</v>
      </c>
      <c r="H37" s="205">
        <v>19702.5</v>
      </c>
      <c r="I37" s="205">
        <v>20870</v>
      </c>
      <c r="J37" s="206">
        <v>22283.5</v>
      </c>
      <c r="K37" s="56">
        <f>((J37-F37)/ABS(F37))</f>
        <v>0.23718180051633678</v>
      </c>
    </row>
    <row r="38" spans="3:11" ht="12" customHeight="1" x14ac:dyDescent="0.25">
      <c r="E38" s="30" t="s">
        <v>252</v>
      </c>
      <c r="F38" s="204">
        <v>15629.5</v>
      </c>
      <c r="G38" s="205">
        <v>16270</v>
      </c>
      <c r="H38" s="205">
        <v>17443</v>
      </c>
      <c r="I38" s="205">
        <v>18086.5</v>
      </c>
      <c r="J38" s="206">
        <v>19073.5</v>
      </c>
      <c r="K38" s="56">
        <f>((J38-F38)/ABS(F38))</f>
        <v>0.22035253846892094</v>
      </c>
    </row>
    <row r="39" spans="3:11" ht="12" customHeight="1" x14ac:dyDescent="0.25">
      <c r="E39" s="30" t="s">
        <v>253</v>
      </c>
      <c r="F39" s="204">
        <v>12457</v>
      </c>
      <c r="G39" s="205">
        <v>12685</v>
      </c>
      <c r="H39" s="205">
        <v>13288</v>
      </c>
      <c r="I39" s="205">
        <v>14332</v>
      </c>
      <c r="J39" s="206">
        <v>15155</v>
      </c>
      <c r="K39" s="56">
        <f>((J39-F39)/ABS(F39))</f>
        <v>0.21658505258087823</v>
      </c>
    </row>
    <row r="40" spans="3:11" ht="12" customHeight="1" x14ac:dyDescent="0.25">
      <c r="E40" s="30" t="s">
        <v>156</v>
      </c>
      <c r="F40" s="207">
        <v>15026.5</v>
      </c>
      <c r="G40" s="208">
        <v>15904.5</v>
      </c>
      <c r="H40" s="208">
        <v>16820.5</v>
      </c>
      <c r="I40" s="208">
        <v>17661</v>
      </c>
      <c r="J40" s="209">
        <v>18596</v>
      </c>
      <c r="K40" s="56">
        <f>((J40-F40)/ABS(F40))</f>
        <v>0.23754700029947093</v>
      </c>
    </row>
    <row r="41" spans="3:11" s="39" customFormat="1" ht="12" customHeight="1" x14ac:dyDescent="0.25">
      <c r="E41" s="26" t="s">
        <v>132</v>
      </c>
      <c r="F41" s="51">
        <v>16208</v>
      </c>
      <c r="G41" s="52">
        <v>16193</v>
      </c>
      <c r="H41" s="52">
        <v>16415</v>
      </c>
      <c r="I41" s="52">
        <v>18895</v>
      </c>
      <c r="J41" s="53">
        <v>17949</v>
      </c>
      <c r="K41" s="54">
        <f>IF(ISERROR((J41-F41)/ABS(F41)),"NA", IF(((J41-F41)/ABS(F41))=-1, "NA", ((J41-F41)/ABS(F41))))</f>
        <v>0.10741609081934847</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254</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110" t="str">
        <f>F6</f>
        <v>2014-2015</v>
      </c>
      <c r="G70" s="110" t="str">
        <f>G6</f>
        <v>2015-2016</v>
      </c>
      <c r="H70" s="110" t="str">
        <f>H6</f>
        <v>2016-2017</v>
      </c>
      <c r="I70" s="110" t="str">
        <f>I6</f>
        <v>2017-2018</v>
      </c>
      <c r="J70" s="110" t="str">
        <f>J6</f>
        <v>2018-2019</v>
      </c>
      <c r="K70" s="161" t="s">
        <v>148</v>
      </c>
    </row>
    <row r="71" spans="5:11" x14ac:dyDescent="0.25">
      <c r="E71" s="30" t="s">
        <v>255</v>
      </c>
      <c r="F71" s="212">
        <v>12962</v>
      </c>
      <c r="G71" s="213">
        <v>12997</v>
      </c>
      <c r="H71" s="213">
        <v>15251</v>
      </c>
      <c r="I71" s="213">
        <v>16171</v>
      </c>
      <c r="J71" s="214">
        <v>16766</v>
      </c>
      <c r="K71" s="55">
        <f>((J71-F71)/ABS(F71))</f>
        <v>0.29347322943990123</v>
      </c>
    </row>
    <row r="72" spans="5:11" x14ac:dyDescent="0.25">
      <c r="E72" s="30" t="s">
        <v>184</v>
      </c>
      <c r="F72" s="215">
        <v>15333</v>
      </c>
      <c r="G72" s="216">
        <v>16347.5</v>
      </c>
      <c r="H72" s="216">
        <v>17948.5</v>
      </c>
      <c r="I72" s="216">
        <v>18990.5</v>
      </c>
      <c r="J72" s="217">
        <v>19387.5</v>
      </c>
      <c r="K72" s="56">
        <f>((J72-F72)/ABS(F72))</f>
        <v>0.26442966151438074</v>
      </c>
    </row>
    <row r="73" spans="5:11" x14ac:dyDescent="0.25">
      <c r="E73" s="30" t="s">
        <v>185</v>
      </c>
      <c r="F73" s="215">
        <v>14024</v>
      </c>
      <c r="G73" s="216">
        <v>15190.5</v>
      </c>
      <c r="H73" s="216">
        <v>16395.5</v>
      </c>
      <c r="I73" s="216">
        <v>16318</v>
      </c>
      <c r="J73" s="217">
        <v>16298.5</v>
      </c>
      <c r="K73" s="56">
        <f>((J73-F73)/ABS(F73))</f>
        <v>0.16218625213918997</v>
      </c>
    </row>
    <row r="74" spans="5:11" x14ac:dyDescent="0.25">
      <c r="E74" s="30" t="s">
        <v>186</v>
      </c>
      <c r="F74" s="215">
        <v>11491</v>
      </c>
      <c r="G74" s="216">
        <v>11669</v>
      </c>
      <c r="H74" s="216">
        <v>12945</v>
      </c>
      <c r="I74" s="216">
        <v>13632</v>
      </c>
      <c r="J74" s="217">
        <v>13937</v>
      </c>
      <c r="K74" s="56">
        <f>((J74-F74)/ABS(F74))</f>
        <v>0.21286224001392395</v>
      </c>
    </row>
    <row r="75" spans="5:11" x14ac:dyDescent="0.25">
      <c r="E75" s="30" t="s">
        <v>156</v>
      </c>
      <c r="F75" s="225">
        <v>15026.5</v>
      </c>
      <c r="G75" s="226">
        <v>15904.5</v>
      </c>
      <c r="H75" s="226">
        <v>16820.5</v>
      </c>
      <c r="I75" s="226">
        <v>17661</v>
      </c>
      <c r="J75" s="227">
        <v>18596</v>
      </c>
      <c r="K75" s="56">
        <f>((J75-F75)/ABS(F75))</f>
        <v>0.23754700029947093</v>
      </c>
    </row>
    <row r="76" spans="5:11" x14ac:dyDescent="0.25">
      <c r="E76" s="26" t="s">
        <v>132</v>
      </c>
      <c r="F76" s="51">
        <v>16208</v>
      </c>
      <c r="G76" s="52">
        <v>16193</v>
      </c>
      <c r="H76" s="52">
        <v>16415</v>
      </c>
      <c r="I76" s="52">
        <v>18895</v>
      </c>
      <c r="J76" s="53">
        <v>17949</v>
      </c>
      <c r="K76" s="54">
        <f>IF(ISERROR((J76-F76)/ABS(F76)),"NA", IF(((J76-F76)/ABS(F76))=-1, "NA", ((J76-F76)/ABS(F76))))</f>
        <v>0.10741609081934847</v>
      </c>
    </row>
  </sheetData>
  <sheetProtection algorithmName="SHA-512" hashValue="KkVhFzu2M67AfKLBOMc7vuJiM3Q73FgnfBCWZDLakHPNrDhLklD6dFQoF4eoVYh9jE9YQd+45u3nZtnkkYYznw==" saltValue="J6LltUPy/lxhGArR7CeoYQ==" spinCount="100000" sheet="1" scenarios="1"/>
  <mergeCells count="3">
    <mergeCell ref="C4:M4"/>
    <mergeCell ref="C9:M9"/>
    <mergeCell ref="B2:M2"/>
  </mergeCells>
  <phoneticPr fontId="0" type="noConversion"/>
  <printOptions horizontalCentered="1"/>
  <pageMargins left="0.69" right="0.91" top="1" bottom="1" header="0.5" footer="0.5"/>
  <pageSetup scale="60"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256</v>
      </c>
      <c r="C2" s="295"/>
      <c r="D2" s="295"/>
      <c r="E2" s="295"/>
      <c r="F2" s="295"/>
      <c r="G2" s="295"/>
      <c r="H2" s="295"/>
      <c r="I2" s="295"/>
      <c r="J2" s="295"/>
      <c r="K2" s="295"/>
      <c r="L2" s="295"/>
      <c r="M2" s="295"/>
    </row>
    <row r="3" spans="1:13" ht="20.25" customHeight="1" x14ac:dyDescent="0.25"/>
    <row r="4" spans="1:13" s="4" customFormat="1" ht="50.1" customHeight="1" x14ac:dyDescent="0.25">
      <c r="C4" s="289" t="s">
        <v>257</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16208</v>
      </c>
      <c r="G7" s="52">
        <v>16193</v>
      </c>
      <c r="H7" s="52">
        <v>16415</v>
      </c>
      <c r="I7" s="52">
        <v>18895</v>
      </c>
      <c r="J7" s="53">
        <v>17949</v>
      </c>
      <c r="K7" s="54">
        <f>IF(ISERROR((J7-F7)/ABS(F7)),"NA", IF(((J7-F7)/ABS(F7))=-1, "NA", ((J7-F7)/ABS(F7))))</f>
        <v>0.10741609081934847</v>
      </c>
      <c r="L7" s="101" t="s">
        <v>189</v>
      </c>
      <c r="M7" s="220" t="s">
        <v>190</v>
      </c>
    </row>
    <row r="8" spans="1:13" ht="20.25" customHeight="1" x14ac:dyDescent="0.25">
      <c r="C8" s="4"/>
      <c r="K8" s="4"/>
      <c r="L8" s="4"/>
    </row>
    <row r="9" spans="1:13" s="4" customFormat="1" ht="20.25" customHeight="1" x14ac:dyDescent="0.25">
      <c r="C9" s="289" t="s">
        <v>258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259</v>
      </c>
      <c r="F36" s="201">
        <v>15105</v>
      </c>
      <c r="G36" s="202">
        <v>15991</v>
      </c>
      <c r="H36" s="202">
        <v>17174</v>
      </c>
      <c r="I36" s="202">
        <v>17626</v>
      </c>
      <c r="J36" s="203">
        <v>18511</v>
      </c>
      <c r="K36" s="55">
        <f t="shared" ref="K36:K41" si="0">((J36-F36)/ABS(F36))</f>
        <v>0.22548824892419728</v>
      </c>
    </row>
    <row r="37" spans="3:11" ht="12" customHeight="1" x14ac:dyDescent="0.25">
      <c r="E37" s="30" t="s">
        <v>193</v>
      </c>
      <c r="F37" s="204">
        <v>14766</v>
      </c>
      <c r="G37" s="205">
        <v>15670</v>
      </c>
      <c r="H37" s="205">
        <v>16379</v>
      </c>
      <c r="I37" s="205">
        <v>16850</v>
      </c>
      <c r="J37" s="206">
        <v>17762</v>
      </c>
      <c r="K37" s="56">
        <f t="shared" si="0"/>
        <v>0.20289855072463769</v>
      </c>
    </row>
    <row r="38" spans="3:11" ht="12" customHeight="1" x14ac:dyDescent="0.25">
      <c r="E38" s="30" t="s">
        <v>260</v>
      </c>
      <c r="F38" s="204">
        <v>12763</v>
      </c>
      <c r="G38" s="205">
        <v>12965</v>
      </c>
      <c r="H38" s="205">
        <v>13833</v>
      </c>
      <c r="I38" s="205">
        <v>14182</v>
      </c>
      <c r="J38" s="206">
        <v>15316</v>
      </c>
      <c r="K38" s="56">
        <f t="shared" si="0"/>
        <v>0.20003134059390426</v>
      </c>
    </row>
    <row r="39" spans="3:11" ht="12" customHeight="1" x14ac:dyDescent="0.25">
      <c r="E39" s="30" t="s">
        <v>227</v>
      </c>
      <c r="F39" s="204">
        <v>22519</v>
      </c>
      <c r="G39" s="205">
        <v>23215.5</v>
      </c>
      <c r="H39" s="205">
        <v>24799</v>
      </c>
      <c r="I39" s="205">
        <v>26397</v>
      </c>
      <c r="J39" s="206">
        <v>27769.5</v>
      </c>
      <c r="K39" s="56">
        <f t="shared" si="0"/>
        <v>0.23315866601536481</v>
      </c>
    </row>
    <row r="40" spans="3:11" ht="12" customHeight="1" x14ac:dyDescent="0.25">
      <c r="E40" s="30" t="s">
        <v>228</v>
      </c>
      <c r="F40" s="204">
        <v>11880</v>
      </c>
      <c r="G40" s="205">
        <v>11922</v>
      </c>
      <c r="H40" s="205">
        <v>13010</v>
      </c>
      <c r="I40" s="205">
        <v>13761</v>
      </c>
      <c r="J40" s="206">
        <v>14705</v>
      </c>
      <c r="K40" s="56">
        <f t="shared" si="0"/>
        <v>0.23779461279461278</v>
      </c>
    </row>
    <row r="41" spans="3:11" ht="12" customHeight="1" x14ac:dyDescent="0.25">
      <c r="E41" s="30" t="s">
        <v>156</v>
      </c>
      <c r="F41" s="207">
        <v>15026.5</v>
      </c>
      <c r="G41" s="208">
        <v>15904.5</v>
      </c>
      <c r="H41" s="208">
        <v>16820.5</v>
      </c>
      <c r="I41" s="208">
        <v>17661</v>
      </c>
      <c r="J41" s="209">
        <v>18596</v>
      </c>
      <c r="K41" s="56">
        <f t="shared" si="0"/>
        <v>0.23754700029947093</v>
      </c>
    </row>
    <row r="42" spans="3:11" s="39" customFormat="1" ht="12" customHeight="1" x14ac:dyDescent="0.25">
      <c r="E42" s="26" t="s">
        <v>132</v>
      </c>
      <c r="F42" s="51">
        <v>16208</v>
      </c>
      <c r="G42" s="52">
        <v>16193</v>
      </c>
      <c r="H42" s="52">
        <v>16415</v>
      </c>
      <c r="I42" s="52">
        <v>18895</v>
      </c>
      <c r="J42" s="53">
        <v>17949</v>
      </c>
      <c r="K42" s="54">
        <f>IF(ISERROR((J42-F42)/ABS(F42)),"NA", IF(((J42-F42)/ABS(F42))=-1, "NA", ((J42-F42)/ABS(F42))))</f>
        <v>0.10741609081934847</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261</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262</v>
      </c>
      <c r="F72" s="212">
        <v>14577</v>
      </c>
      <c r="G72" s="213">
        <v>16069</v>
      </c>
      <c r="H72" s="213">
        <v>17123.5</v>
      </c>
      <c r="I72" s="213">
        <v>17171.5</v>
      </c>
      <c r="J72" s="214">
        <v>17639.5</v>
      </c>
      <c r="K72" s="55">
        <f t="shared" ref="K72:K77" si="1">((J72-F72)/ABS(F72))</f>
        <v>0.21009123962406531</v>
      </c>
    </row>
    <row r="73" spans="5:11" x14ac:dyDescent="0.25">
      <c r="E73" s="30" t="s">
        <v>199</v>
      </c>
      <c r="F73" s="215">
        <v>12677</v>
      </c>
      <c r="G73" s="216">
        <v>14328.5</v>
      </c>
      <c r="H73" s="216">
        <v>15640</v>
      </c>
      <c r="I73" s="216">
        <v>16406.5</v>
      </c>
      <c r="J73" s="217">
        <v>16127</v>
      </c>
      <c r="K73" s="56">
        <f t="shared" si="1"/>
        <v>0.27214640687859903</v>
      </c>
    </row>
    <row r="74" spans="5:11" x14ac:dyDescent="0.25">
      <c r="E74" s="30" t="s">
        <v>200</v>
      </c>
      <c r="F74" s="215">
        <v>14028</v>
      </c>
      <c r="G74" s="216">
        <v>15396</v>
      </c>
      <c r="H74" s="216">
        <v>16235</v>
      </c>
      <c r="I74" s="216">
        <v>17695</v>
      </c>
      <c r="J74" s="217">
        <v>19100</v>
      </c>
      <c r="K74" s="56">
        <f t="shared" si="1"/>
        <v>0.36156258910749928</v>
      </c>
    </row>
    <row r="75" spans="5:11" x14ac:dyDescent="0.25">
      <c r="E75" s="30" t="s">
        <v>201</v>
      </c>
      <c r="F75" s="215">
        <v>21674</v>
      </c>
      <c r="G75" s="216">
        <v>23095.5</v>
      </c>
      <c r="H75" s="216">
        <v>24725.5</v>
      </c>
      <c r="I75" s="216">
        <v>25363.5</v>
      </c>
      <c r="J75" s="217">
        <v>26474.5</v>
      </c>
      <c r="K75" s="56">
        <f t="shared" si="1"/>
        <v>0.22148657377502998</v>
      </c>
    </row>
    <row r="76" spans="5:11" x14ac:dyDescent="0.25">
      <c r="E76" s="30" t="s">
        <v>202</v>
      </c>
      <c r="F76" s="215">
        <v>11462</v>
      </c>
      <c r="G76" s="216">
        <v>11669</v>
      </c>
      <c r="H76" s="216">
        <v>13259</v>
      </c>
      <c r="I76" s="216">
        <v>13370</v>
      </c>
      <c r="J76" s="217">
        <v>13937</v>
      </c>
      <c r="K76" s="56">
        <f t="shared" si="1"/>
        <v>0.21593090211132437</v>
      </c>
    </row>
    <row r="77" spans="5:11" x14ac:dyDescent="0.25">
      <c r="E77" s="30" t="s">
        <v>156</v>
      </c>
      <c r="F77" s="225">
        <v>15026.5</v>
      </c>
      <c r="G77" s="226">
        <v>15904.5</v>
      </c>
      <c r="H77" s="226">
        <v>16820.5</v>
      </c>
      <c r="I77" s="226">
        <v>17661</v>
      </c>
      <c r="J77" s="227">
        <v>18596</v>
      </c>
      <c r="K77" s="56">
        <f t="shared" si="1"/>
        <v>0.23754700029947093</v>
      </c>
    </row>
    <row r="78" spans="5:11" x14ac:dyDescent="0.25">
      <c r="E78" s="26" t="s">
        <v>132</v>
      </c>
      <c r="F78" s="51">
        <v>16208</v>
      </c>
      <c r="G78" s="52">
        <v>16193</v>
      </c>
      <c r="H78" s="52">
        <v>16415</v>
      </c>
      <c r="I78" s="52">
        <v>18895</v>
      </c>
      <c r="J78" s="53">
        <v>17949</v>
      </c>
      <c r="K78" s="54">
        <f>IF(ISERROR((J78-F78)/ABS(F78)),"NA", IF(((J78-F78)/ABS(F78))=-1, "NA", ((J78-F78)/ABS(F78))))</f>
        <v>0.10741609081934847</v>
      </c>
    </row>
  </sheetData>
  <sheetProtection algorithmName="SHA-512" hashValue="ps0YvoUhn0iLlamyhM6Ffxeo0eRnEdcocTIQa0Pfl7IRO6UOXMOwoNoq8kaw7WcphBZMipLzouRW5TGe2RgGPg==" saltValue="EdU/ch8A3MtfWFgTQAnZxA=="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pageSetUpPr autoPageBreaks="0" fitToPage="1"/>
  </sheetPr>
  <dimension ref="A1:S75"/>
  <sheetViews>
    <sheetView showGridLines="0" showRowColHeaders="0" topLeftCell="A6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8" x14ac:dyDescent="0.4">
      <c r="B2" s="291" t="s">
        <v>263</v>
      </c>
      <c r="C2" s="291"/>
      <c r="D2" s="291"/>
      <c r="E2" s="291"/>
      <c r="F2" s="291"/>
      <c r="G2" s="291"/>
      <c r="H2" s="291"/>
      <c r="I2" s="291"/>
      <c r="J2" s="291"/>
      <c r="K2" s="291"/>
      <c r="L2" s="291"/>
      <c r="M2" s="291"/>
    </row>
    <row r="3" spans="1:19" ht="20.25" customHeight="1" x14ac:dyDescent="0.25"/>
    <row r="4" spans="1:19" s="4" customFormat="1" ht="36" customHeight="1" x14ac:dyDescent="0.3">
      <c r="C4" s="289" t="s">
        <v>264</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13239.9098497496</v>
      </c>
      <c r="G7" s="52">
        <v>13456.1857485989</v>
      </c>
      <c r="H7" s="52">
        <v>12861.171900826401</v>
      </c>
      <c r="I7" s="52">
        <v>12353.5239543726</v>
      </c>
      <c r="J7" s="53">
        <v>11322.1525668836</v>
      </c>
      <c r="K7" s="54">
        <f>IF(ISERROR((J7-F7)/ABS(F7)),"NA", IF(((J7-F7)/ABS(F7))=-1, "NA", ((J7-F7)/ABS(F7))))</f>
        <v>-0.14484670247979589</v>
      </c>
    </row>
    <row r="8" spans="1:19" s="4" customFormat="1" ht="20.25" customHeight="1" x14ac:dyDescent="0.25">
      <c r="D8" s="50"/>
      <c r="P8" s="27"/>
      <c r="R8" s="27"/>
      <c r="S8" s="27"/>
    </row>
    <row r="9" spans="1:19" ht="20.25" customHeight="1" x14ac:dyDescent="0.25">
      <c r="C9" s="289" t="s">
        <v>265</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44" t="s">
        <v>148</v>
      </c>
    </row>
    <row r="36" spans="3:14" ht="12.75" customHeight="1" x14ac:dyDescent="0.25">
      <c r="E36" s="30" t="s">
        <v>206</v>
      </c>
      <c r="F36" s="201">
        <v>17990.165336742401</v>
      </c>
      <c r="G36" s="202">
        <v>18590.032885730652</v>
      </c>
      <c r="H36" s="202">
        <v>18747.75427779305</v>
      </c>
      <c r="I36" s="202">
        <v>18029.548705611698</v>
      </c>
      <c r="J36" s="203">
        <v>18918.878951341001</v>
      </c>
      <c r="K36" s="55">
        <f t="shared" ref="K36:K42" si="0">(J36-F36)/ABS(F36)</f>
        <v>5.1623406300876661E-2</v>
      </c>
    </row>
    <row r="37" spans="3:14" ht="12.75" customHeight="1" x14ac:dyDescent="0.25">
      <c r="E37" s="30" t="s">
        <v>207</v>
      </c>
      <c r="F37" s="204">
        <v>16425.408752735199</v>
      </c>
      <c r="G37" s="205">
        <v>16798.6386027765</v>
      </c>
      <c r="H37" s="205">
        <v>16826.098334654998</v>
      </c>
      <c r="I37" s="205">
        <v>16667.385792349702</v>
      </c>
      <c r="J37" s="206">
        <v>16393.781029526999</v>
      </c>
      <c r="K37" s="56">
        <f t="shared" si="0"/>
        <v>-1.9255364468742727E-3</v>
      </c>
    </row>
    <row r="38" spans="3:14" ht="12.75" customHeight="1" x14ac:dyDescent="0.25">
      <c r="E38" s="30" t="s">
        <v>208</v>
      </c>
      <c r="F38" s="204">
        <v>13648.6949464393</v>
      </c>
      <c r="G38" s="205">
        <v>13872.23655139635</v>
      </c>
      <c r="H38" s="205">
        <v>13925.724990686551</v>
      </c>
      <c r="I38" s="205">
        <v>14149.196566924151</v>
      </c>
      <c r="J38" s="206">
        <v>14025.841908329399</v>
      </c>
      <c r="K38" s="56">
        <f t="shared" si="0"/>
        <v>2.7632455950558854E-2</v>
      </c>
    </row>
    <row r="39" spans="3:14" ht="12.75" customHeight="1" x14ac:dyDescent="0.25">
      <c r="E39" s="30" t="s">
        <v>209</v>
      </c>
      <c r="F39" s="204">
        <v>18222.6944872159</v>
      </c>
      <c r="G39" s="205">
        <v>18368.129782398901</v>
      </c>
      <c r="H39" s="205">
        <v>18135.856861832297</v>
      </c>
      <c r="I39" s="205">
        <v>18444.891401630499</v>
      </c>
      <c r="J39" s="206">
        <v>18573.54533691355</v>
      </c>
      <c r="K39" s="56">
        <f t="shared" si="0"/>
        <v>1.9253511051496194E-2</v>
      </c>
    </row>
    <row r="40" spans="3:14" ht="12.75" customHeight="1" x14ac:dyDescent="0.25">
      <c r="E40" s="30" t="s">
        <v>154</v>
      </c>
      <c r="F40" s="204">
        <v>11509.180823680799</v>
      </c>
      <c r="G40" s="205">
        <v>11677.167343623099</v>
      </c>
      <c r="H40" s="205">
        <v>11730.945181765701</v>
      </c>
      <c r="I40" s="205">
        <v>11717.492682926801</v>
      </c>
      <c r="J40" s="206">
        <v>11875.163599182</v>
      </c>
      <c r="K40" s="56">
        <f t="shared" si="0"/>
        <v>3.179920283710988E-2</v>
      </c>
    </row>
    <row r="41" spans="3:14" ht="12.75" customHeight="1" x14ac:dyDescent="0.25">
      <c r="E41" s="30" t="s">
        <v>210</v>
      </c>
      <c r="F41" s="204">
        <v>11726.40133324105</v>
      </c>
      <c r="G41" s="205">
        <v>12120.66144372015</v>
      </c>
      <c r="H41" s="205">
        <v>12184.1063798166</v>
      </c>
      <c r="I41" s="205">
        <v>12366.889397093</v>
      </c>
      <c r="J41" s="206">
        <v>12550.288446926501</v>
      </c>
      <c r="K41" s="56">
        <f t="shared" si="0"/>
        <v>7.0259160527788023E-2</v>
      </c>
    </row>
    <row r="42" spans="3:14" ht="12.75" customHeight="1" x14ac:dyDescent="0.25">
      <c r="E42" s="30" t="s">
        <v>156</v>
      </c>
      <c r="F42" s="207">
        <v>14002.887276573299</v>
      </c>
      <c r="G42" s="208">
        <v>14342.085788867651</v>
      </c>
      <c r="H42" s="208">
        <v>14445.6209436061</v>
      </c>
      <c r="I42" s="208">
        <v>14489.4477898757</v>
      </c>
      <c r="J42" s="209">
        <v>14402.23761106205</v>
      </c>
      <c r="K42" s="210">
        <f t="shared" si="0"/>
        <v>2.8519142274097985E-2</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K70" s="44" t="s">
        <v>148</v>
      </c>
      <c r="L70" s="24"/>
    </row>
    <row r="71" spans="4:12" x14ac:dyDescent="0.25">
      <c r="E71" s="30" t="s">
        <v>158</v>
      </c>
      <c r="F71" s="212">
        <v>14424.8334574407</v>
      </c>
      <c r="G71" s="213">
        <v>14528.37549189625</v>
      </c>
      <c r="H71" s="213">
        <v>14722.344503478</v>
      </c>
      <c r="I71" s="213">
        <v>14034.417178150899</v>
      </c>
      <c r="J71" s="214">
        <v>14050.925208888826</v>
      </c>
      <c r="K71" s="55">
        <f>(J71-F71)/ABS(F71)</f>
        <v>-2.5921148390035821E-2</v>
      </c>
    </row>
    <row r="72" spans="4:12" x14ac:dyDescent="0.25">
      <c r="E72" s="30" t="s">
        <v>159</v>
      </c>
      <c r="F72" s="215">
        <v>11726.40133324105</v>
      </c>
      <c r="G72" s="216">
        <v>12120.66144372015</v>
      </c>
      <c r="H72" s="216">
        <v>12184.1063798166</v>
      </c>
      <c r="I72" s="216">
        <v>12366.889397093</v>
      </c>
      <c r="J72" s="217">
        <v>12550.288446926501</v>
      </c>
      <c r="K72" s="56">
        <f>(J72-F72)/ABS(F72)</f>
        <v>7.0259160527788023E-2</v>
      </c>
    </row>
    <row r="73" spans="4:12" x14ac:dyDescent="0.25">
      <c r="E73" s="30" t="s">
        <v>160</v>
      </c>
      <c r="F73" s="215">
        <v>10340.745491811374</v>
      </c>
      <c r="G73" s="216">
        <v>10424.014151938274</v>
      </c>
      <c r="H73" s="216">
        <v>10330.189742445949</v>
      </c>
      <c r="I73" s="216">
        <v>10815.60284654795</v>
      </c>
      <c r="J73" s="217">
        <v>10888.806415913225</v>
      </c>
      <c r="K73" s="56">
        <f>(J73-F73)/ABS(F73)</f>
        <v>5.3000136647386627E-2</v>
      </c>
    </row>
    <row r="74" spans="4:12" x14ac:dyDescent="0.25">
      <c r="E74" s="30" t="s">
        <v>156</v>
      </c>
      <c r="F74" s="207">
        <v>14002.887276573299</v>
      </c>
      <c r="G74" s="208">
        <v>14342.085788867651</v>
      </c>
      <c r="H74" s="208">
        <v>14445.6209436061</v>
      </c>
      <c r="I74" s="208">
        <v>14489.4477898757</v>
      </c>
      <c r="J74" s="218">
        <v>14402.23761106205</v>
      </c>
      <c r="K74" s="210">
        <f>(J74-F74)/ABS(F74)</f>
        <v>2.8519142274097985E-2</v>
      </c>
    </row>
    <row r="75" spans="4:12" s="32" customFormat="1" x14ac:dyDescent="0.25">
      <c r="E75" s="26" t="s">
        <v>132</v>
      </c>
      <c r="F75" s="51">
        <v>13239.9098497496</v>
      </c>
      <c r="G75" s="52">
        <v>13456.1857485989</v>
      </c>
      <c r="H75" s="52">
        <v>12861.171900826401</v>
      </c>
      <c r="I75" s="52">
        <v>12353.5239543726</v>
      </c>
      <c r="J75" s="53">
        <v>11322.1525668836</v>
      </c>
      <c r="K75" s="54">
        <f>IF(ISERROR((J75-F75)/ABS(F75)),"NA", IF(((J75-F75)/ABS(F75))=-1, "NA", ((J75-F75)/ABS(F75))))</f>
        <v>-0.14484670247979589</v>
      </c>
    </row>
  </sheetData>
  <sheetProtection algorithmName="SHA-512" hashValue="6K3lh9PZyG48BEHr0bpBV872RbGvzv4CF8f/HkOH885DLyPCbFh5mXBsnkYNBKizSKLnu/uW2HM6kjR0uqEpLA==" saltValue="v7KpcXQdLuwPGCSvuy9iaQ=="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pageSetUpPr fitToPage="1"/>
  </sheetPr>
  <dimension ref="A1:R82"/>
  <sheetViews>
    <sheetView showGridLines="0" showRowColHeaders="0" topLeftCell="A13"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23.25" customHeight="1" x14ac:dyDescent="0.4">
      <c r="B2" s="295" t="s">
        <v>266</v>
      </c>
      <c r="C2" s="295"/>
      <c r="D2" s="295"/>
      <c r="E2" s="295"/>
      <c r="F2" s="295"/>
      <c r="G2" s="295"/>
      <c r="H2" s="295"/>
      <c r="I2" s="295"/>
      <c r="J2" s="295"/>
      <c r="K2" s="295"/>
      <c r="L2" s="295"/>
      <c r="M2" s="295"/>
    </row>
    <row r="3" spans="1:13" ht="20.25" customHeight="1" x14ac:dyDescent="0.25"/>
    <row r="4" spans="1:13" s="4" customFormat="1" ht="50.1" customHeight="1" x14ac:dyDescent="0.25">
      <c r="C4" s="289" t="s">
        <v>267</v>
      </c>
      <c r="D4" s="289"/>
      <c r="E4" s="289"/>
      <c r="F4" s="289"/>
      <c r="G4" s="289"/>
      <c r="H4" s="289"/>
      <c r="I4" s="289"/>
      <c r="J4" s="289"/>
      <c r="K4" s="289"/>
      <c r="L4" s="289"/>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130" t="s">
        <v>132</v>
      </c>
      <c r="F7" s="51">
        <v>13239.9098497496</v>
      </c>
      <c r="G7" s="52">
        <v>13456.1857485989</v>
      </c>
      <c r="H7" s="52">
        <v>12861.171900826401</v>
      </c>
      <c r="I7" s="52">
        <v>12353.5239543726</v>
      </c>
      <c r="J7" s="53">
        <v>11322.1525668836</v>
      </c>
      <c r="K7" s="54">
        <f>IF(ISERROR((J7-F7)/ABS(F7)),"NA", IF(((J7-F7)/ABS(F7))=-1, "NA", ((J7-F7)/ABS(F7))))</f>
        <v>-0.14484670247979589</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169</v>
      </c>
      <c r="F36" s="201">
        <v>20290.4323420074</v>
      </c>
      <c r="G36" s="202">
        <v>20280.447311828</v>
      </c>
      <c r="H36" s="202">
        <v>21018.681497175101</v>
      </c>
      <c r="I36" s="202">
        <v>20950.854383140599</v>
      </c>
      <c r="J36" s="203">
        <v>20886.918737060001</v>
      </c>
      <c r="K36" s="55">
        <f>((J36-F36)/ABS(F36))</f>
        <v>2.9397421651666446E-2</v>
      </c>
    </row>
    <row r="37" spans="3:11" ht="12" customHeight="1" x14ac:dyDescent="0.25">
      <c r="E37" s="30" t="s">
        <v>170</v>
      </c>
      <c r="F37" s="204">
        <v>14967.528</v>
      </c>
      <c r="G37" s="205">
        <v>15326.7633872976</v>
      </c>
      <c r="H37" s="205">
        <v>15616.916425679599</v>
      </c>
      <c r="I37" s="205">
        <v>15639.818309365101</v>
      </c>
      <c r="J37" s="206">
        <v>15127.6669230769</v>
      </c>
      <c r="K37" s="56">
        <f>((J37-F37)/ABS(F37))</f>
        <v>1.0699089594280366E-2</v>
      </c>
    </row>
    <row r="38" spans="3:11" ht="12" customHeight="1" x14ac:dyDescent="0.25">
      <c r="E38" s="30" t="s">
        <v>171</v>
      </c>
      <c r="F38" s="204">
        <v>12780.0956112853</v>
      </c>
      <c r="G38" s="205">
        <v>12800.355155482799</v>
      </c>
      <c r="H38" s="205">
        <v>13013.1021194605</v>
      </c>
      <c r="I38" s="205">
        <v>13405.7869158879</v>
      </c>
      <c r="J38" s="206">
        <v>13146.2034949267</v>
      </c>
      <c r="K38" s="56">
        <f>((J38-F38)/ABS(F38))</f>
        <v>2.8646724936714323E-2</v>
      </c>
    </row>
    <row r="39" spans="3:11" ht="12" customHeight="1" x14ac:dyDescent="0.25">
      <c r="E39" s="30" t="s">
        <v>172</v>
      </c>
      <c r="F39" s="204">
        <v>10538.1313037412</v>
      </c>
      <c r="G39" s="205">
        <v>10748.55524354115</v>
      </c>
      <c r="H39" s="205">
        <v>10692.541717714801</v>
      </c>
      <c r="I39" s="205">
        <v>10817.221361471449</v>
      </c>
      <c r="J39" s="206">
        <v>10998.972070564949</v>
      </c>
      <c r="K39" s="56">
        <f>((J39-F39)/ABS(F39))</f>
        <v>4.3730786184087787E-2</v>
      </c>
    </row>
    <row r="40" spans="3:11" ht="12" customHeight="1" x14ac:dyDescent="0.25">
      <c r="E40" s="30" t="s">
        <v>156</v>
      </c>
      <c r="F40" s="207">
        <v>14002.887276573299</v>
      </c>
      <c r="G40" s="208">
        <v>14342.085788867651</v>
      </c>
      <c r="H40" s="208">
        <v>14445.6209436061</v>
      </c>
      <c r="I40" s="208">
        <v>14489.4477898757</v>
      </c>
      <c r="J40" s="209">
        <v>14402.23761106205</v>
      </c>
      <c r="K40" s="210">
        <f>((J40-F40)/ABS(F40))</f>
        <v>2.8519142274097985E-2</v>
      </c>
    </row>
    <row r="41" spans="3:11" s="37" customFormat="1" ht="12" customHeight="1" x14ac:dyDescent="0.25">
      <c r="C41" s="32"/>
      <c r="D41" s="221"/>
      <c r="E41" s="130" t="s">
        <v>132</v>
      </c>
      <c r="F41" s="51">
        <v>13239.9098497496</v>
      </c>
      <c r="G41" s="52">
        <v>13456.1857485989</v>
      </c>
      <c r="H41" s="52">
        <v>12861.171900826401</v>
      </c>
      <c r="I41" s="52">
        <v>12353.5239543726</v>
      </c>
      <c r="J41" s="53">
        <v>11322.1525668836</v>
      </c>
      <c r="K41" s="54">
        <f>IF(ISERROR((J41-F41)/ABS(F41)),"NA", IF(((J41-F41)/ABS(F41))=-1, "NA", ((J41-F41)/ABS(F41))))</f>
        <v>-0.14484670247979589</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25" t="str">
        <f>G6</f>
        <v>2015-2016</v>
      </c>
      <c r="H70" s="25" t="str">
        <f>H6</f>
        <v>2016-2017</v>
      </c>
      <c r="I70" s="25" t="str">
        <f>I6</f>
        <v>2017-2018</v>
      </c>
      <c r="J70" s="25" t="str">
        <f>J6</f>
        <v>2018-2019</v>
      </c>
      <c r="K70" s="161" t="s">
        <v>148</v>
      </c>
      <c r="L70" s="7"/>
      <c r="M70" s="7"/>
    </row>
    <row r="71" spans="5:13" x14ac:dyDescent="0.25">
      <c r="E71" s="30" t="s">
        <v>169</v>
      </c>
      <c r="F71" s="212">
        <v>15737.6520656959</v>
      </c>
      <c r="G71" s="213">
        <v>15757.985006868999</v>
      </c>
      <c r="H71" s="213">
        <v>16661.548406022699</v>
      </c>
      <c r="I71" s="213">
        <v>16613.33856955135</v>
      </c>
      <c r="J71" s="214">
        <v>15238.50408878455</v>
      </c>
      <c r="K71" s="55">
        <f>((J71-F71)/ABS(F71))</f>
        <v>-3.1716800881585544E-2</v>
      </c>
    </row>
    <row r="72" spans="5:13" x14ac:dyDescent="0.25">
      <c r="E72" s="30" t="s">
        <v>170</v>
      </c>
      <c r="F72" s="215">
        <v>12397.240518483</v>
      </c>
      <c r="G72" s="216">
        <v>12861.595509622201</v>
      </c>
      <c r="H72" s="216">
        <v>12297.3449367089</v>
      </c>
      <c r="I72" s="216">
        <v>12382.1261661484</v>
      </c>
      <c r="J72" s="217">
        <v>12575.235772357701</v>
      </c>
      <c r="K72" s="56">
        <f>((J72-F72)/ABS(F72))</f>
        <v>1.4357651092541742E-2</v>
      </c>
    </row>
    <row r="73" spans="5:13" x14ac:dyDescent="0.25">
      <c r="E73" s="30" t="s">
        <v>171</v>
      </c>
      <c r="F73" s="215">
        <v>11218.588815789501</v>
      </c>
      <c r="G73" s="216">
        <v>11404.889799635699</v>
      </c>
      <c r="H73" s="216">
        <v>11732.247908745199</v>
      </c>
      <c r="I73" s="216">
        <v>11943.2554006969</v>
      </c>
      <c r="J73" s="217">
        <v>11915.515587530001</v>
      </c>
      <c r="K73" s="56">
        <f>((J73-F73)/ABS(F73))</f>
        <v>6.2122498933165002E-2</v>
      </c>
    </row>
    <row r="74" spans="5:13" x14ac:dyDescent="0.25">
      <c r="E74" s="30" t="s">
        <v>172</v>
      </c>
      <c r="F74" s="215">
        <v>10722.274809160301</v>
      </c>
      <c r="G74" s="216">
        <v>10130.514501891599</v>
      </c>
      <c r="H74" s="216">
        <v>10064.001129943499</v>
      </c>
      <c r="I74" s="216">
        <v>9943.3873456790097</v>
      </c>
      <c r="J74" s="217">
        <v>10476.183856502201</v>
      </c>
      <c r="K74" s="56">
        <f>((J74-F74)/ABS(F74))</f>
        <v>-2.2951375248082471E-2</v>
      </c>
    </row>
    <row r="75" spans="5:13" x14ac:dyDescent="0.25">
      <c r="E75" s="30" t="s">
        <v>156</v>
      </c>
      <c r="F75" s="207">
        <v>14002.887276573299</v>
      </c>
      <c r="G75" s="208">
        <v>14342.085788867651</v>
      </c>
      <c r="H75" s="208">
        <v>14445.6209436061</v>
      </c>
      <c r="I75" s="208">
        <v>14489.4477898757</v>
      </c>
      <c r="J75" s="218">
        <v>14402.23761106205</v>
      </c>
      <c r="K75" s="210">
        <f>((J75-F75)/ABS(F75))</f>
        <v>2.8519142274097985E-2</v>
      </c>
    </row>
    <row r="76" spans="5:13" s="32" customFormat="1" x14ac:dyDescent="0.25">
      <c r="E76" s="130" t="s">
        <v>132</v>
      </c>
      <c r="F76" s="51">
        <v>13239.9098497496</v>
      </c>
      <c r="G76" s="52">
        <v>13456.1857485989</v>
      </c>
      <c r="H76" s="52">
        <v>12861.171900826401</v>
      </c>
      <c r="I76" s="52">
        <v>12353.5239543726</v>
      </c>
      <c r="J76" s="53">
        <v>11322.1525668836</v>
      </c>
      <c r="K76" s="54">
        <f>IF(ISERROR((J76-F76)/ABS(F76)),"NA", IF(((J76-F76)/ABS(F76))=-1, "NA", ((J76-F76)/ABS(F76))))</f>
        <v>-0.14484670247979589</v>
      </c>
    </row>
    <row r="82" spans="8:8" x14ac:dyDescent="0.25">
      <c r="H82" s="7" t="str">
        <f>IF(H48=0,"",H48)</f>
        <v/>
      </c>
    </row>
  </sheetData>
  <sheetProtection algorithmName="SHA-512" hashValue="JCypaXUIwlpzbSUi/kIvnUVDWhRxgzV1lAWycN2fpWB4CF3LbWcslWOTyEV1AEJtGI9EjZ7gQnyyIN5bgALKLQ==" saltValue="/JbYQkZp0ig/pAY/0fzoIA==" spinCount="100000" sheet="1" scenarios="1"/>
  <mergeCells count="5">
    <mergeCell ref="L5:M5"/>
    <mergeCell ref="C9:M9"/>
    <mergeCell ref="C4:L4"/>
    <mergeCell ref="B2:M2"/>
    <mergeCell ref="K5:K6"/>
  </mergeCells>
  <phoneticPr fontId="0" type="noConversion"/>
  <printOptions horizontalCentered="1"/>
  <pageMargins left="0.69" right="0.91" top="1" bottom="1" header="0.5" footer="0.5"/>
  <pageSetup scale="56"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R76"/>
  <sheetViews>
    <sheetView showGridLines="0" showRowColHeaders="0" topLeftCell="A8"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3.25" customHeight="1" x14ac:dyDescent="0.4">
      <c r="B2" s="295" t="s">
        <v>269</v>
      </c>
      <c r="C2" s="295"/>
      <c r="D2" s="295"/>
      <c r="E2" s="295"/>
      <c r="F2" s="295"/>
      <c r="G2" s="295"/>
      <c r="H2" s="295"/>
      <c r="I2" s="295"/>
      <c r="J2" s="295"/>
      <c r="K2" s="295"/>
      <c r="L2" s="295"/>
      <c r="M2" s="295"/>
    </row>
    <row r="3" spans="1:13" ht="20.25" customHeight="1" x14ac:dyDescent="0.25"/>
    <row r="4" spans="1:13" s="4" customFormat="1" ht="50.1" customHeight="1" x14ac:dyDescent="0.25">
      <c r="C4" s="289" t="s">
        <v>267</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130" t="s">
        <v>132</v>
      </c>
      <c r="F7" s="51">
        <v>13239.9098497496</v>
      </c>
      <c r="G7" s="52">
        <v>13456.1857485989</v>
      </c>
      <c r="H7" s="52">
        <v>12861.171900826401</v>
      </c>
      <c r="I7" s="52">
        <v>12353.5239543726</v>
      </c>
      <c r="J7" s="53">
        <v>11322.1525668836</v>
      </c>
      <c r="K7" s="54">
        <f>IF(ISERROR((J7-F7)/ABS(F7)),"NA", IF(((J7-F7)/ABS(F7))=-1, "NA", ((J7-F7)/ABS(F7))))</f>
        <v>-0.14484670247979589</v>
      </c>
      <c r="L7" s="101" t="s">
        <v>175</v>
      </c>
      <c r="M7" s="220" t="s">
        <v>176</v>
      </c>
    </row>
    <row r="8" spans="1:13" ht="20.25" customHeight="1" x14ac:dyDescent="0.25">
      <c r="C8" s="4"/>
      <c r="K8" s="4"/>
      <c r="L8" s="4"/>
    </row>
    <row r="9" spans="1:13" s="4" customFormat="1" ht="20.25" customHeight="1" x14ac:dyDescent="0.25">
      <c r="C9" s="289" t="s">
        <v>217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218</v>
      </c>
      <c r="F36" s="201">
        <v>16245.93473667975</v>
      </c>
      <c r="G36" s="202">
        <v>16740.637374830803</v>
      </c>
      <c r="H36" s="202">
        <v>16415.577352211749</v>
      </c>
      <c r="I36" s="202">
        <v>16778.08547268455</v>
      </c>
      <c r="J36" s="203">
        <v>16588.228087727701</v>
      </c>
      <c r="K36" s="55">
        <f>((J36-F36)/ABS(F36))</f>
        <v>2.1069477170502691E-2</v>
      </c>
    </row>
    <row r="37" spans="3:11" ht="12" customHeight="1" x14ac:dyDescent="0.25">
      <c r="E37" s="30" t="s">
        <v>179</v>
      </c>
      <c r="F37" s="204">
        <v>16708.647226696099</v>
      </c>
      <c r="G37" s="205">
        <v>16823.643948328398</v>
      </c>
      <c r="H37" s="205">
        <v>17050.261212144302</v>
      </c>
      <c r="I37" s="205">
        <v>17333.886943086</v>
      </c>
      <c r="J37" s="206">
        <v>17257.067215492199</v>
      </c>
      <c r="K37" s="56">
        <f>((J37-F37)/ABS(F37))</f>
        <v>3.2822524849280853E-2</v>
      </c>
    </row>
    <row r="38" spans="3:11" ht="12" customHeight="1" x14ac:dyDescent="0.25">
      <c r="E38" s="30" t="s">
        <v>180</v>
      </c>
      <c r="F38" s="204">
        <v>13744.5286103542</v>
      </c>
      <c r="G38" s="205">
        <v>13879.9002026342</v>
      </c>
      <c r="H38" s="205">
        <v>13981.8077174624</v>
      </c>
      <c r="I38" s="205">
        <v>13812.2348322627</v>
      </c>
      <c r="J38" s="206">
        <v>13703.137492428799</v>
      </c>
      <c r="K38" s="56">
        <f>((J38-F38)/ABS(F38))</f>
        <v>-3.0114614403159452E-3</v>
      </c>
    </row>
    <row r="39" spans="3:11" ht="12" customHeight="1" x14ac:dyDescent="0.25">
      <c r="E39" s="30" t="s">
        <v>219</v>
      </c>
      <c r="F39" s="204">
        <v>11967.125</v>
      </c>
      <c r="G39" s="205">
        <v>11975.7743055556</v>
      </c>
      <c r="H39" s="205">
        <v>11890.982795698899</v>
      </c>
      <c r="I39" s="205">
        <v>11991.340277777799</v>
      </c>
      <c r="J39" s="206">
        <v>12102.8102288022</v>
      </c>
      <c r="K39" s="56">
        <f>((J39-F39)/ABS(F39))</f>
        <v>1.1338164245982229E-2</v>
      </c>
    </row>
    <row r="40" spans="3:11" ht="12" customHeight="1" x14ac:dyDescent="0.25">
      <c r="E40" s="30" t="s">
        <v>156</v>
      </c>
      <c r="F40" s="207">
        <v>14002.887276573299</v>
      </c>
      <c r="G40" s="208">
        <v>14342.085788867651</v>
      </c>
      <c r="H40" s="208">
        <v>14445.6209436061</v>
      </c>
      <c r="I40" s="208">
        <v>14489.4477898757</v>
      </c>
      <c r="J40" s="209">
        <v>14402.23761106205</v>
      </c>
      <c r="K40" s="56">
        <f>((J40-F40)/ABS(F40))</f>
        <v>2.8519142274097985E-2</v>
      </c>
    </row>
    <row r="41" spans="3:11" s="39" customFormat="1" ht="12" customHeight="1" x14ac:dyDescent="0.25">
      <c r="E41" s="130" t="s">
        <v>132</v>
      </c>
      <c r="F41" s="51">
        <v>13239.9098497496</v>
      </c>
      <c r="G41" s="52">
        <v>13456.1857485989</v>
      </c>
      <c r="H41" s="52">
        <v>12861.171900826401</v>
      </c>
      <c r="I41" s="52">
        <v>12353.5239543726</v>
      </c>
      <c r="J41" s="53">
        <v>11322.1525668836</v>
      </c>
      <c r="K41" s="54">
        <f>IF(ISERROR((J41-F41)/ABS(F41)),"NA", IF(((J41-F41)/ABS(F41))=-1, "NA", ((J41-F41)/ABS(F41))))</f>
        <v>-0.14484670247979589</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25" t="str">
        <f>F6</f>
        <v>2014-2015</v>
      </c>
      <c r="G70" s="25" t="str">
        <f>G6</f>
        <v>2015-2016</v>
      </c>
      <c r="H70" s="25" t="str">
        <f>H6</f>
        <v>2016-2017</v>
      </c>
      <c r="I70" s="25" t="str">
        <f>I6</f>
        <v>2017-2018</v>
      </c>
      <c r="J70" s="25" t="str">
        <f>J6</f>
        <v>2018-2019</v>
      </c>
      <c r="K70" s="161" t="s">
        <v>148</v>
      </c>
    </row>
    <row r="71" spans="5:11" x14ac:dyDescent="0.25">
      <c r="E71" s="30" t="s">
        <v>183</v>
      </c>
      <c r="F71" s="212">
        <v>11887.578950269599</v>
      </c>
      <c r="G71" s="213">
        <v>12405.380807245951</v>
      </c>
      <c r="H71" s="213">
        <v>12294.9873975094</v>
      </c>
      <c r="I71" s="213">
        <v>12672.1460600883</v>
      </c>
      <c r="J71" s="214">
        <v>11677.447882019351</v>
      </c>
      <c r="K71" s="55">
        <f>((J71-F71)/ABS(F71))</f>
        <v>-1.7676523464475707E-2</v>
      </c>
    </row>
    <row r="72" spans="5:11" x14ac:dyDescent="0.25">
      <c r="E72" s="30" t="s">
        <v>184</v>
      </c>
      <c r="F72" s="215">
        <v>12339.33634806105</v>
      </c>
      <c r="G72" s="216">
        <v>12424.669049277501</v>
      </c>
      <c r="H72" s="216">
        <v>12728.94372214215</v>
      </c>
      <c r="I72" s="216">
        <v>12821.791637391649</v>
      </c>
      <c r="J72" s="217">
        <v>12943.238550872451</v>
      </c>
      <c r="K72" s="56">
        <f>((J72-F72)/ABS(F72))</f>
        <v>4.8941222264866455E-2</v>
      </c>
    </row>
    <row r="73" spans="5:11" x14ac:dyDescent="0.25">
      <c r="E73" s="30" t="s">
        <v>185</v>
      </c>
      <c r="F73" s="215">
        <v>12732.29891183735</v>
      </c>
      <c r="G73" s="216">
        <v>13045.663922724601</v>
      </c>
      <c r="H73" s="216">
        <v>12635.352304785549</v>
      </c>
      <c r="I73" s="216">
        <v>12709.9077937235</v>
      </c>
      <c r="J73" s="217">
        <v>12626.247435572252</v>
      </c>
      <c r="K73" s="56">
        <f>((J73-F73)/ABS(F73))</f>
        <v>-8.3293266203875484E-3</v>
      </c>
    </row>
    <row r="74" spans="5:11" x14ac:dyDescent="0.25">
      <c r="E74" s="30" t="s">
        <v>221</v>
      </c>
      <c r="F74" s="215">
        <v>11226.176070470599</v>
      </c>
      <c r="G74" s="216">
        <v>10514.671251810199</v>
      </c>
      <c r="H74" s="216">
        <v>10784.429558519299</v>
      </c>
      <c r="I74" s="216">
        <v>10979.50578812895</v>
      </c>
      <c r="J74" s="217">
        <v>10982.39054283585</v>
      </c>
      <c r="K74" s="56">
        <f>((J74-F74)/ABS(F74))</f>
        <v>-2.171581187613866E-2</v>
      </c>
    </row>
    <row r="75" spans="5:11" x14ac:dyDescent="0.25">
      <c r="E75" s="30" t="s">
        <v>156</v>
      </c>
      <c r="F75" s="225">
        <v>14002.887276573299</v>
      </c>
      <c r="G75" s="226">
        <v>14342.085788867651</v>
      </c>
      <c r="H75" s="226">
        <v>14445.6209436061</v>
      </c>
      <c r="I75" s="226">
        <v>14489.4477898757</v>
      </c>
      <c r="J75" s="227">
        <v>14402.23761106205</v>
      </c>
      <c r="K75" s="56">
        <f>((J75-F75)/ABS(F75))</f>
        <v>2.8519142274097985E-2</v>
      </c>
    </row>
    <row r="76" spans="5:11" x14ac:dyDescent="0.25">
      <c r="E76" s="130" t="s">
        <v>132</v>
      </c>
      <c r="F76" s="51">
        <v>13239.9098497496</v>
      </c>
      <c r="G76" s="52">
        <v>13456.1857485989</v>
      </c>
      <c r="H76" s="52">
        <v>12861.171900826401</v>
      </c>
      <c r="I76" s="52">
        <v>12353.5239543726</v>
      </c>
      <c r="J76" s="53">
        <v>11322.1525668836</v>
      </c>
      <c r="K76" s="54">
        <f>IF(ISERROR((J76-F76)/ABS(F76)),"NA", IF(((J76-F76)/ABS(F76))=-1, "NA", ((J76-F76)/ABS(F76))))</f>
        <v>-0.14484670247979589</v>
      </c>
    </row>
  </sheetData>
  <sheetProtection algorithmName="SHA-512" hashValue="aFYbrjITFzyoW/XWkSXh0vbPwu6atDE4R4gWQMZyQ8STCrTPqHnikfEdGk5fqaxtKt7TcHWFdn0QgZJalOcEYQ==" saltValue="7w6irvN0UnY1HvWJLm2R8Q=="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3">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270</v>
      </c>
      <c r="C2" s="295"/>
      <c r="D2" s="295"/>
      <c r="E2" s="295"/>
      <c r="F2" s="295"/>
      <c r="G2" s="295"/>
      <c r="H2" s="295"/>
      <c r="I2" s="295"/>
      <c r="J2" s="295"/>
      <c r="K2" s="295"/>
      <c r="L2" s="295"/>
      <c r="M2" s="295"/>
    </row>
    <row r="3" spans="1:13" ht="20.25" customHeight="1" x14ac:dyDescent="0.25"/>
    <row r="4" spans="1:13" s="4" customFormat="1" ht="50.1" customHeight="1" x14ac:dyDescent="0.25">
      <c r="C4" s="289" t="s">
        <v>271</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130" t="s">
        <v>132</v>
      </c>
      <c r="F7" s="51">
        <v>13239.9098497496</v>
      </c>
      <c r="G7" s="52">
        <v>13456.1857485989</v>
      </c>
      <c r="H7" s="52">
        <v>12861.171900826401</v>
      </c>
      <c r="I7" s="52">
        <v>12353.5239543726</v>
      </c>
      <c r="J7" s="53">
        <v>11322.1525668836</v>
      </c>
      <c r="K7" s="54">
        <f>IF(ISERROR((J7-F7)/ABS(F7)),"NA", IF(((J7-F7)/ABS(F7))=-1, "NA", ((J7-F7)/ABS(F7))))</f>
        <v>-0.14484670247979589</v>
      </c>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225</v>
      </c>
      <c r="F36" s="201">
        <v>15102.2910232923</v>
      </c>
      <c r="G36" s="202">
        <v>15301.9541627689</v>
      </c>
      <c r="H36" s="202">
        <v>15586.768852458999</v>
      </c>
      <c r="I36" s="202">
        <v>15781.613091380401</v>
      </c>
      <c r="J36" s="203">
        <v>15793.474354501001</v>
      </c>
      <c r="K36" s="55">
        <f t="shared" ref="K36:K41" si="0">((J36-F36)/ABS(F36))</f>
        <v>4.576678665128929E-2</v>
      </c>
    </row>
    <row r="37" spans="3:11" ht="12" customHeight="1" x14ac:dyDescent="0.25">
      <c r="E37" s="30" t="s">
        <v>226</v>
      </c>
      <c r="F37" s="204">
        <v>14931.154817611648</v>
      </c>
      <c r="G37" s="205">
        <v>14968.103273992801</v>
      </c>
      <c r="H37" s="205">
        <v>14955.30307445455</v>
      </c>
      <c r="I37" s="205">
        <v>14960.7577453299</v>
      </c>
      <c r="J37" s="206">
        <v>14932.112259081099</v>
      </c>
      <c r="K37" s="56">
        <f t="shared" si="0"/>
        <v>6.4123738662289493E-5</v>
      </c>
    </row>
    <row r="38" spans="3:11" ht="12" customHeight="1" x14ac:dyDescent="0.25">
      <c r="E38" s="30" t="s">
        <v>194</v>
      </c>
      <c r="F38" s="204">
        <v>13049.38212836925</v>
      </c>
      <c r="G38" s="205">
        <v>13409.848255813951</v>
      </c>
      <c r="H38" s="205">
        <v>13524.707445823749</v>
      </c>
      <c r="I38" s="205">
        <v>13643.005097271051</v>
      </c>
      <c r="J38" s="206">
        <v>13223.925557533301</v>
      </c>
      <c r="K38" s="56">
        <f t="shared" si="0"/>
        <v>1.3375608702928117E-2</v>
      </c>
    </row>
    <row r="39" spans="3:11" ht="12" customHeight="1" x14ac:dyDescent="0.25">
      <c r="E39" s="30" t="s">
        <v>227</v>
      </c>
      <c r="F39" s="204">
        <v>17503.088260292148</v>
      </c>
      <c r="G39" s="205">
        <v>17480.428329138351</v>
      </c>
      <c r="H39" s="205">
        <v>17531.902083333298</v>
      </c>
      <c r="I39" s="205">
        <v>17311.014710070602</v>
      </c>
      <c r="J39" s="206">
        <v>16864.159711323802</v>
      </c>
      <c r="K39" s="56">
        <f t="shared" si="0"/>
        <v>-3.6503760905887223E-2</v>
      </c>
    </row>
    <row r="40" spans="3:11" ht="12" customHeight="1" x14ac:dyDescent="0.25">
      <c r="E40" s="30" t="s">
        <v>228</v>
      </c>
      <c r="F40" s="204">
        <v>11578.3214072749</v>
      </c>
      <c r="G40" s="205">
        <v>11725.7163461538</v>
      </c>
      <c r="H40" s="205">
        <v>11841.779677113</v>
      </c>
      <c r="I40" s="205">
        <v>11865.120921305201</v>
      </c>
      <c r="J40" s="206">
        <v>12102.8102288022</v>
      </c>
      <c r="K40" s="56">
        <f t="shared" si="0"/>
        <v>4.5299210747229146E-2</v>
      </c>
    </row>
    <row r="41" spans="3:11" ht="12" customHeight="1" x14ac:dyDescent="0.25">
      <c r="E41" s="30" t="s">
        <v>156</v>
      </c>
      <c r="F41" s="207">
        <v>14002.887276573299</v>
      </c>
      <c r="G41" s="208">
        <v>14342.085788867651</v>
      </c>
      <c r="H41" s="208">
        <v>14445.6209436061</v>
      </c>
      <c r="I41" s="208">
        <v>14489.4477898757</v>
      </c>
      <c r="J41" s="209">
        <v>14402.23761106205</v>
      </c>
      <c r="K41" s="56">
        <f t="shared" si="0"/>
        <v>2.8519142274097985E-2</v>
      </c>
    </row>
    <row r="42" spans="3:11" s="39" customFormat="1" ht="12" customHeight="1" x14ac:dyDescent="0.25">
      <c r="E42" s="130" t="s">
        <v>132</v>
      </c>
      <c r="F42" s="51">
        <v>13239.9098497496</v>
      </c>
      <c r="G42" s="52">
        <v>13456.1857485989</v>
      </c>
      <c r="H42" s="52">
        <v>12861.171900826401</v>
      </c>
      <c r="I42" s="52">
        <v>12353.5239543726</v>
      </c>
      <c r="J42" s="53">
        <v>11322.1525668836</v>
      </c>
      <c r="K42" s="54">
        <f>IF(ISERROR((J42-F42)/ABS(F42)),"NA", IF(((J42-F42)/ABS(F42))=-1, "NA", ((J42-F42)/ABS(F42))))</f>
        <v>-0.14484670247979589</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230</v>
      </c>
      <c r="F72" s="212">
        <v>12940.360522009651</v>
      </c>
      <c r="G72" s="213">
        <v>12627.659823776601</v>
      </c>
      <c r="H72" s="213">
        <v>12865.251214663251</v>
      </c>
      <c r="I72" s="213">
        <v>12659.880810810799</v>
      </c>
      <c r="J72" s="214">
        <v>12732.5713521609</v>
      </c>
      <c r="K72" s="55">
        <f t="shared" ref="K72:K77" si="1">((J72-F72)/ABS(F72))</f>
        <v>-1.6057448283247767E-2</v>
      </c>
    </row>
    <row r="73" spans="5:11" x14ac:dyDescent="0.25">
      <c r="E73" s="30" t="s">
        <v>199</v>
      </c>
      <c r="F73" s="215">
        <v>12295.37958877975</v>
      </c>
      <c r="G73" s="216">
        <v>12345.25655814695</v>
      </c>
      <c r="H73" s="216">
        <v>12262.823582560599</v>
      </c>
      <c r="I73" s="216">
        <v>12798.501319423951</v>
      </c>
      <c r="J73" s="217">
        <v>12697.533624096301</v>
      </c>
      <c r="K73" s="56">
        <f t="shared" si="1"/>
        <v>3.270773646415439E-2</v>
      </c>
    </row>
    <row r="74" spans="5:11" x14ac:dyDescent="0.25">
      <c r="E74" s="30" t="s">
        <v>200</v>
      </c>
      <c r="F74" s="215">
        <v>13678.3939016801</v>
      </c>
      <c r="G74" s="216">
        <v>13446.5</v>
      </c>
      <c r="H74" s="216">
        <v>13508.788980716299</v>
      </c>
      <c r="I74" s="216">
        <v>13147.1929190751</v>
      </c>
      <c r="J74" s="217">
        <v>12847.103134479299</v>
      </c>
      <c r="K74" s="56">
        <f t="shared" si="1"/>
        <v>-6.0774004110138551E-2</v>
      </c>
    </row>
    <row r="75" spans="5:11" x14ac:dyDescent="0.25">
      <c r="E75" s="30" t="s">
        <v>201</v>
      </c>
      <c r="F75" s="215">
        <v>15737.6520656959</v>
      </c>
      <c r="G75" s="216">
        <v>14544.11606525865</v>
      </c>
      <c r="H75" s="216">
        <v>13016.11281792505</v>
      </c>
      <c r="I75" s="216">
        <v>13211.614937722701</v>
      </c>
      <c r="J75" s="217">
        <v>13579.37929077115</v>
      </c>
      <c r="K75" s="56">
        <f t="shared" si="1"/>
        <v>-0.13714070980316298</v>
      </c>
    </row>
    <row r="76" spans="5:11" x14ac:dyDescent="0.25">
      <c r="E76" s="30" t="s">
        <v>202</v>
      </c>
      <c r="F76" s="215">
        <v>11069.702970296999</v>
      </c>
      <c r="G76" s="216">
        <v>10634.985483871</v>
      </c>
      <c r="H76" s="216">
        <v>11034.339380196499</v>
      </c>
      <c r="I76" s="216">
        <v>11131.615384615399</v>
      </c>
      <c r="J76" s="217">
        <v>11322.1525668836</v>
      </c>
      <c r="K76" s="56">
        <f t="shared" si="1"/>
        <v>2.280545352156162E-2</v>
      </c>
    </row>
    <row r="77" spans="5:11" x14ac:dyDescent="0.25">
      <c r="E77" s="30" t="s">
        <v>156</v>
      </c>
      <c r="F77" s="225">
        <v>14002.887276573299</v>
      </c>
      <c r="G77" s="226">
        <v>14342.085788867651</v>
      </c>
      <c r="H77" s="226">
        <v>14445.6209436061</v>
      </c>
      <c r="I77" s="226">
        <v>14489.4477898757</v>
      </c>
      <c r="J77" s="227">
        <v>14402.23761106205</v>
      </c>
      <c r="K77" s="56">
        <f t="shared" si="1"/>
        <v>2.8519142274097985E-2</v>
      </c>
    </row>
    <row r="78" spans="5:11" x14ac:dyDescent="0.25">
      <c r="E78" s="130" t="s">
        <v>132</v>
      </c>
      <c r="F78" s="51">
        <v>13239.9098497496</v>
      </c>
      <c r="G78" s="52">
        <v>13456.1857485989</v>
      </c>
      <c r="H78" s="52">
        <v>12861.171900826401</v>
      </c>
      <c r="I78" s="52">
        <v>12353.5239543726</v>
      </c>
      <c r="J78" s="53">
        <v>11322.1525668836</v>
      </c>
      <c r="K78" s="54">
        <f>IF(ISERROR((J78-F78)/ABS(F78)),"NA", IF(((J78-F78)/ABS(F78))=-1, "NA", ((J78-F78)/ABS(F78))))</f>
        <v>-0.14484670247979589</v>
      </c>
    </row>
  </sheetData>
  <sheetProtection algorithmName="SHA-512" hashValue="E6OAQYwdL/kV5AlZK6CmRWmTlwcT8HvwVlCrQTBMHxnCNZMGJSnCRQc3AZyF8mmtOZAoJbH9dVyujzrjCxmKdA==" saltValue="lYthhiroLKrXc/kwLVvR1g=="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autoPageBreaks="0" fitToPage="1"/>
  </sheetPr>
  <dimension ref="A1:S75"/>
  <sheetViews>
    <sheetView showGridLines="0" showRowColHeaders="0" topLeftCell="A32"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5" customHeight="1" x14ac:dyDescent="0.4">
      <c r="B2" s="295" t="s">
        <v>272</v>
      </c>
      <c r="C2" s="295"/>
      <c r="D2" s="295"/>
      <c r="E2" s="295"/>
      <c r="F2" s="295"/>
      <c r="G2" s="295"/>
      <c r="H2" s="295"/>
      <c r="I2" s="295"/>
      <c r="J2" s="295"/>
      <c r="K2" s="295"/>
      <c r="L2" s="295"/>
      <c r="M2" s="295"/>
      <c r="N2" s="48"/>
    </row>
    <row r="3" spans="1:19" ht="20.25" customHeight="1" x14ac:dyDescent="0.25"/>
    <row r="4" spans="1:19" s="4" customFormat="1" ht="36" customHeight="1" x14ac:dyDescent="0.3">
      <c r="C4" s="289" t="s">
        <v>273</v>
      </c>
      <c r="D4" s="289"/>
      <c r="E4" s="289"/>
      <c r="F4" s="289"/>
      <c r="G4" s="289"/>
      <c r="H4" s="289"/>
      <c r="I4" s="289"/>
      <c r="J4" s="289"/>
      <c r="K4" s="289"/>
      <c r="L4" s="289"/>
      <c r="M4" s="289"/>
      <c r="N4" s="1"/>
    </row>
    <row r="5" spans="1:19" s="4" customFormat="1" ht="15" customHeight="1" x14ac:dyDescent="0.3">
      <c r="C5" s="1"/>
      <c r="D5" s="1"/>
      <c r="E5" s="1"/>
      <c r="F5" s="1"/>
      <c r="G5" s="1"/>
      <c r="H5" s="1"/>
      <c r="I5" s="1"/>
      <c r="J5" s="1"/>
      <c r="K5" s="1"/>
      <c r="L5" s="1"/>
      <c r="M5" s="1"/>
    </row>
    <row r="6" spans="1:19" s="4" customFormat="1" ht="15" customHeight="1" x14ac:dyDescent="0.25">
      <c r="C6" s="23"/>
      <c r="D6" s="24"/>
      <c r="E6" s="24"/>
      <c r="F6" s="25" t="s">
        <v>134</v>
      </c>
      <c r="G6" s="25" t="s">
        <v>124</v>
      </c>
      <c r="H6" s="25" t="s">
        <v>125</v>
      </c>
      <c r="I6" s="25" t="s">
        <v>126</v>
      </c>
      <c r="J6" s="25" t="s">
        <v>127</v>
      </c>
      <c r="K6" s="7"/>
    </row>
    <row r="7" spans="1:19" s="4" customFormat="1" ht="15" customHeight="1" x14ac:dyDescent="0.25">
      <c r="C7" s="23"/>
      <c r="D7" s="7"/>
      <c r="E7" s="26" t="s">
        <v>132</v>
      </c>
      <c r="F7" s="229">
        <v>0.47714856410779599</v>
      </c>
      <c r="G7" s="230">
        <v>0.49368504741670899</v>
      </c>
      <c r="H7" s="230">
        <v>0.53000992770581301</v>
      </c>
      <c r="I7" s="230">
        <v>0.56429203279562001</v>
      </c>
      <c r="J7" s="231">
        <v>0.58006160208326096</v>
      </c>
      <c r="K7" s="7"/>
    </row>
    <row r="8" spans="1:19" s="4" customFormat="1" ht="20.25" customHeight="1" x14ac:dyDescent="0.25">
      <c r="D8" s="50"/>
      <c r="P8" s="27"/>
      <c r="R8" s="27"/>
      <c r="S8" s="27"/>
    </row>
    <row r="9" spans="1:19" ht="20.25" customHeight="1" x14ac:dyDescent="0.3">
      <c r="C9" s="289" t="s">
        <v>205</v>
      </c>
      <c r="D9" s="289"/>
      <c r="E9" s="289"/>
      <c r="F9" s="289"/>
      <c r="G9" s="289"/>
      <c r="H9" s="289"/>
      <c r="I9" s="289"/>
      <c r="J9" s="289"/>
      <c r="K9" s="289"/>
      <c r="L9" s="289"/>
      <c r="M9" s="289"/>
      <c r="N9" s="1"/>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7"/>
    </row>
    <row r="36" spans="3:14" ht="12.75" customHeight="1" x14ac:dyDescent="0.25">
      <c r="E36" s="30" t="s">
        <v>206</v>
      </c>
      <c r="F36" s="232">
        <v>0.35204209116312052</v>
      </c>
      <c r="G36" s="233">
        <v>0.36067255036894252</v>
      </c>
      <c r="H36" s="233">
        <v>0.36474444728750854</v>
      </c>
      <c r="I36" s="233">
        <v>0.36927770164664053</v>
      </c>
      <c r="J36" s="234">
        <v>0.378322994955678</v>
      </c>
    </row>
    <row r="37" spans="3:14" ht="12.75" customHeight="1" x14ac:dyDescent="0.25">
      <c r="E37" s="30" t="s">
        <v>207</v>
      </c>
      <c r="F37" s="235">
        <v>0.38242417952133301</v>
      </c>
      <c r="G37" s="236">
        <v>0.38923987264906401</v>
      </c>
      <c r="H37" s="236">
        <v>0.40256412714958101</v>
      </c>
      <c r="I37" s="236">
        <v>0.41996995653911401</v>
      </c>
      <c r="J37" s="237">
        <v>0.42736532739453498</v>
      </c>
    </row>
    <row r="38" spans="3:14" ht="12.75" customHeight="1" x14ac:dyDescent="0.25">
      <c r="E38" s="30" t="s">
        <v>208</v>
      </c>
      <c r="F38" s="235">
        <v>0.42708278528429899</v>
      </c>
      <c r="G38" s="236">
        <v>0.43867962666702054</v>
      </c>
      <c r="H38" s="236">
        <v>0.45680532971981952</v>
      </c>
      <c r="I38" s="236">
        <v>0.45948803318145948</v>
      </c>
      <c r="J38" s="237">
        <v>0.4656697114054365</v>
      </c>
    </row>
    <row r="39" spans="3:14" ht="12.75" customHeight="1" x14ac:dyDescent="0.25">
      <c r="E39" s="30" t="s">
        <v>209</v>
      </c>
      <c r="F39" s="235">
        <v>0.38249978460475798</v>
      </c>
      <c r="G39" s="236">
        <v>0.39319169147293248</v>
      </c>
      <c r="H39" s="236">
        <v>0.407732290372255</v>
      </c>
      <c r="I39" s="236">
        <v>0.42468143579611251</v>
      </c>
      <c r="J39" s="237">
        <v>0.43793965595707895</v>
      </c>
    </row>
    <row r="40" spans="3:14" ht="12.75" customHeight="1" x14ac:dyDescent="0.25">
      <c r="E40" s="30" t="s">
        <v>154</v>
      </c>
      <c r="F40" s="235">
        <v>0.403866792068518</v>
      </c>
      <c r="G40" s="236">
        <v>0.41164096872769901</v>
      </c>
      <c r="H40" s="236">
        <v>0.41924135299954202</v>
      </c>
      <c r="I40" s="236">
        <v>0.44131669517840399</v>
      </c>
      <c r="J40" s="237">
        <v>0.44611525108359201</v>
      </c>
    </row>
    <row r="41" spans="3:14" ht="12.75" customHeight="1" x14ac:dyDescent="0.25">
      <c r="E41" s="30" t="s">
        <v>210</v>
      </c>
      <c r="F41" s="235">
        <v>0.37286465490100301</v>
      </c>
      <c r="G41" s="236">
        <v>0.38151841304380452</v>
      </c>
      <c r="H41" s="236">
        <v>0.40130889848897799</v>
      </c>
      <c r="I41" s="236">
        <v>0.41833687061283753</v>
      </c>
      <c r="J41" s="237">
        <v>0.42828267803319953</v>
      </c>
    </row>
    <row r="42" spans="3:14" ht="12.75" customHeight="1" x14ac:dyDescent="0.25">
      <c r="E42" s="30" t="s">
        <v>156</v>
      </c>
      <c r="F42" s="238">
        <v>0.38858024049130446</v>
      </c>
      <c r="G42" s="239">
        <v>0.399602529610806</v>
      </c>
      <c r="H42" s="239">
        <v>0.40905769352406351</v>
      </c>
      <c r="I42" s="239">
        <v>0.42406921339234849</v>
      </c>
      <c r="J42" s="240">
        <v>0.44161119680343097</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L70" s="24"/>
    </row>
    <row r="71" spans="4:12" x14ac:dyDescent="0.25">
      <c r="E71" s="30" t="s">
        <v>158</v>
      </c>
      <c r="F71" s="232">
        <v>0.48515242950904447</v>
      </c>
      <c r="G71" s="233">
        <v>0.48577374535875623</v>
      </c>
      <c r="H71" s="233">
        <v>0.49717637673049403</v>
      </c>
      <c r="I71" s="233">
        <v>0.51007720361357345</v>
      </c>
      <c r="J71" s="234">
        <v>0.52406219619654026</v>
      </c>
    </row>
    <row r="72" spans="4:12" x14ac:dyDescent="0.25">
      <c r="E72" s="30" t="s">
        <v>159</v>
      </c>
      <c r="F72" s="235">
        <v>0.37286465490100301</v>
      </c>
      <c r="G72" s="236">
        <v>0.38151841304380452</v>
      </c>
      <c r="H72" s="236">
        <v>0.40130889848897799</v>
      </c>
      <c r="I72" s="236">
        <v>0.41833687061283753</v>
      </c>
      <c r="J72" s="237">
        <v>0.42828267803319953</v>
      </c>
    </row>
    <row r="73" spans="4:12" x14ac:dyDescent="0.25">
      <c r="E73" s="30" t="s">
        <v>160</v>
      </c>
      <c r="F73" s="235">
        <v>0.25922130319343922</v>
      </c>
      <c r="G73" s="236">
        <v>0.26664691488346526</v>
      </c>
      <c r="H73" s="236">
        <v>0.29417904755999325</v>
      </c>
      <c r="I73" s="236">
        <v>0.30412366386077722</v>
      </c>
      <c r="J73" s="237">
        <v>0.31029705158750276</v>
      </c>
    </row>
    <row r="74" spans="4:12" x14ac:dyDescent="0.25">
      <c r="E74" s="30" t="s">
        <v>156</v>
      </c>
      <c r="F74" s="238">
        <v>0.38858024049130446</v>
      </c>
      <c r="G74" s="239">
        <v>0.399602529610806</v>
      </c>
      <c r="H74" s="239">
        <v>0.40905769352406351</v>
      </c>
      <c r="I74" s="239">
        <v>0.42406921339234849</v>
      </c>
      <c r="J74" s="240">
        <v>0.44161119680343097</v>
      </c>
    </row>
    <row r="75" spans="4:12" s="32" customFormat="1" x14ac:dyDescent="0.25">
      <c r="E75" s="26" t="s">
        <v>132</v>
      </c>
      <c r="F75" s="229">
        <v>0.47714856410779599</v>
      </c>
      <c r="G75" s="230">
        <v>0.49368504741670899</v>
      </c>
      <c r="H75" s="230">
        <v>0.53000992770581301</v>
      </c>
      <c r="I75" s="230">
        <v>0.56429203279562001</v>
      </c>
      <c r="J75" s="231">
        <v>0.58006160208326096</v>
      </c>
      <c r="K75" s="7"/>
    </row>
  </sheetData>
  <sheetProtection algorithmName="SHA-512" hashValue="HY1wII3+mH4u/ncfR2swL2KDtBd4//H/Jtn3xiZ3AI8TAKvEjJ5eAtyqvAkACleaXnaYksTQXlrhfku3lBDdRA==" saltValue="hNkKhp/+wgWe2n6c7G44iw==" spinCount="100000" sheet="1" scenarios="1"/>
  <mergeCells count="4">
    <mergeCell ref="C44:M44"/>
    <mergeCell ref="B2:M2"/>
    <mergeCell ref="C4:M4"/>
    <mergeCell ref="C9:M9"/>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R82"/>
  <sheetViews>
    <sheetView showGridLines="0" showRowColHeaders="0" topLeftCell="A2"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23.25" customHeight="1" x14ac:dyDescent="0.4">
      <c r="B2" s="295" t="s">
        <v>274</v>
      </c>
      <c r="C2" s="295"/>
      <c r="D2" s="295"/>
      <c r="E2" s="295"/>
      <c r="F2" s="295"/>
      <c r="G2" s="295"/>
      <c r="H2" s="295"/>
      <c r="I2" s="295"/>
      <c r="J2" s="295"/>
      <c r="K2" s="295"/>
      <c r="L2" s="295"/>
      <c r="M2" s="295"/>
    </row>
    <row r="3" spans="1:13" ht="20.25" customHeight="1" x14ac:dyDescent="0.25"/>
    <row r="4" spans="1:13" s="4" customFormat="1" ht="36" customHeight="1" x14ac:dyDescent="0.3">
      <c r="C4" s="289" t="s">
        <v>275</v>
      </c>
      <c r="D4" s="289"/>
      <c r="E4" s="289"/>
      <c r="F4" s="289"/>
      <c r="G4" s="289"/>
      <c r="H4" s="289"/>
      <c r="I4" s="289"/>
      <c r="J4" s="289"/>
      <c r="K4" s="289"/>
      <c r="L4" s="289"/>
      <c r="M4" s="1"/>
    </row>
    <row r="5" spans="1:13" s="4" customFormat="1" ht="15" customHeight="1" x14ac:dyDescent="0.25">
      <c r="C5" s="23"/>
      <c r="K5" s="7"/>
      <c r="L5" s="292" t="s">
        <v>163</v>
      </c>
      <c r="M5" s="292"/>
    </row>
    <row r="6" spans="1:13" s="4" customFormat="1" ht="15" customHeight="1" x14ac:dyDescent="0.25">
      <c r="C6" s="23"/>
      <c r="E6" s="24"/>
      <c r="F6" s="25" t="s">
        <v>134</v>
      </c>
      <c r="G6" s="25" t="s">
        <v>124</v>
      </c>
      <c r="H6" s="25" t="s">
        <v>125</v>
      </c>
      <c r="I6" s="25" t="s">
        <v>126</v>
      </c>
      <c r="J6" s="25" t="s">
        <v>127</v>
      </c>
      <c r="K6" s="7"/>
      <c r="L6" s="84" t="s">
        <v>164</v>
      </c>
      <c r="M6" s="220" t="s">
        <v>165</v>
      </c>
    </row>
    <row r="7" spans="1:13" s="4" customFormat="1" ht="15" customHeight="1" x14ac:dyDescent="0.25">
      <c r="C7" s="23"/>
      <c r="E7" s="26" t="s">
        <v>132</v>
      </c>
      <c r="F7" s="229">
        <v>0.47714856410779599</v>
      </c>
      <c r="G7" s="230">
        <v>0.49368504741670899</v>
      </c>
      <c r="H7" s="230">
        <v>0.53000992770581301</v>
      </c>
      <c r="I7" s="230">
        <v>0.56429203279562001</v>
      </c>
      <c r="J7" s="231">
        <v>0.58006160208326096</v>
      </c>
      <c r="K7" s="7"/>
      <c r="L7" s="101" t="s">
        <v>166</v>
      </c>
      <c r="M7" s="220" t="s">
        <v>167</v>
      </c>
    </row>
    <row r="8" spans="1:13" ht="20.25" customHeight="1" x14ac:dyDescent="0.25">
      <c r="C8" s="4"/>
      <c r="D8" s="50"/>
      <c r="E8" s="4"/>
      <c r="F8" s="4"/>
      <c r="G8" s="4"/>
      <c r="H8" s="4"/>
      <c r="I8" s="4"/>
      <c r="J8" s="4"/>
      <c r="K8" s="4"/>
    </row>
    <row r="9" spans="1:13" s="4" customFormat="1" ht="20.25" customHeight="1" x14ac:dyDescent="0.25">
      <c r="C9" s="289" t="s">
        <v>268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2014-2015</v>
      </c>
      <c r="G35" s="110" t="str">
        <f>G6</f>
        <v>2015-2016</v>
      </c>
      <c r="H35" s="110" t="str">
        <f>H6</f>
        <v>2016-2017</v>
      </c>
      <c r="I35" s="110" t="str">
        <f>I6</f>
        <v>2017-2018</v>
      </c>
      <c r="J35" s="110" t="str">
        <f>J6</f>
        <v>2018-2019</v>
      </c>
      <c r="K35" s="7"/>
    </row>
    <row r="36" spans="3:11" ht="12" customHeight="1" x14ac:dyDescent="0.25">
      <c r="E36" s="30" t="s">
        <v>169</v>
      </c>
      <c r="F36" s="232">
        <v>0.41519469466886599</v>
      </c>
      <c r="G36" s="233">
        <v>0.43334802565696001</v>
      </c>
      <c r="H36" s="233">
        <v>0.43929472992406499</v>
      </c>
      <c r="I36" s="233">
        <v>0.46811772296984</v>
      </c>
      <c r="J36" s="234">
        <v>0.47431279151886802</v>
      </c>
    </row>
    <row r="37" spans="3:11" ht="12" customHeight="1" x14ac:dyDescent="0.25">
      <c r="E37" s="30" t="s">
        <v>170</v>
      </c>
      <c r="F37" s="235">
        <v>0.40661114092224898</v>
      </c>
      <c r="G37" s="236">
        <v>0.41585798426491599</v>
      </c>
      <c r="H37" s="236">
        <v>0.423042681605378</v>
      </c>
      <c r="I37" s="236">
        <v>0.43378110737966102</v>
      </c>
      <c r="J37" s="237">
        <v>0.44633161532042898</v>
      </c>
    </row>
    <row r="38" spans="3:11" ht="12" customHeight="1" x14ac:dyDescent="0.25">
      <c r="E38" s="30" t="s">
        <v>171</v>
      </c>
      <c r="F38" s="235">
        <v>0.38242417952133301</v>
      </c>
      <c r="G38" s="236">
        <v>0.39189090102052798</v>
      </c>
      <c r="H38" s="236">
        <v>0.39739662697373701</v>
      </c>
      <c r="I38" s="236">
        <v>0.42002050065166602</v>
      </c>
      <c r="J38" s="237">
        <v>0.42891912416889599</v>
      </c>
    </row>
    <row r="39" spans="3:11" ht="12" customHeight="1" x14ac:dyDescent="0.25">
      <c r="E39" s="30" t="s">
        <v>172</v>
      </c>
      <c r="F39" s="235">
        <v>0.36009086874767304</v>
      </c>
      <c r="G39" s="236">
        <v>0.36833980983079295</v>
      </c>
      <c r="H39" s="236">
        <v>0.372991750294492</v>
      </c>
      <c r="I39" s="236">
        <v>0.377524944915683</v>
      </c>
      <c r="J39" s="237">
        <v>0.38394541415905148</v>
      </c>
    </row>
    <row r="40" spans="3:11" ht="12" customHeight="1" x14ac:dyDescent="0.25">
      <c r="E40" s="30" t="s">
        <v>156</v>
      </c>
      <c r="F40" s="238">
        <v>0.38858024049130446</v>
      </c>
      <c r="G40" s="239">
        <v>0.399602529610806</v>
      </c>
      <c r="H40" s="239">
        <v>0.40905769352406351</v>
      </c>
      <c r="I40" s="239">
        <v>0.42406921339234849</v>
      </c>
      <c r="J40" s="240">
        <v>0.44161119680343097</v>
      </c>
    </row>
    <row r="41" spans="3:11" s="37" customFormat="1" ht="12" customHeight="1" x14ac:dyDescent="0.25">
      <c r="C41" s="32"/>
      <c r="D41" s="221"/>
      <c r="E41" s="26" t="s">
        <v>132</v>
      </c>
      <c r="F41" s="229">
        <v>0.47714856410779599</v>
      </c>
      <c r="G41" s="230">
        <v>0.49368504741670899</v>
      </c>
      <c r="H41" s="230">
        <v>0.53000992770581301</v>
      </c>
      <c r="I41" s="230">
        <v>0.56429203279562001</v>
      </c>
      <c r="J41" s="231">
        <v>0.58006160208326096</v>
      </c>
      <c r="K41" s="7"/>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110" t="str">
        <f>F6</f>
        <v>2014-2015</v>
      </c>
      <c r="G70" s="110" t="str">
        <f>G6</f>
        <v>2015-2016</v>
      </c>
      <c r="H70" s="110" t="str">
        <f>H6</f>
        <v>2016-2017</v>
      </c>
      <c r="I70" s="110" t="str">
        <f>I6</f>
        <v>2017-2018</v>
      </c>
      <c r="J70" s="110" t="str">
        <f>J6</f>
        <v>2018-2019</v>
      </c>
      <c r="K70" s="7"/>
      <c r="L70" s="7"/>
      <c r="M70" s="7"/>
    </row>
    <row r="71" spans="5:13" x14ac:dyDescent="0.25">
      <c r="E71" s="30" t="s">
        <v>169</v>
      </c>
      <c r="F71" s="232">
        <v>0.43978351192215204</v>
      </c>
      <c r="G71" s="233">
        <v>0.43959323535629602</v>
      </c>
      <c r="H71" s="233">
        <v>0.43693834932398201</v>
      </c>
      <c r="I71" s="233">
        <v>0.48245482503575349</v>
      </c>
      <c r="J71" s="234">
        <v>0.49761609281175401</v>
      </c>
    </row>
    <row r="72" spans="5:13" x14ac:dyDescent="0.25">
      <c r="E72" s="30" t="s">
        <v>170</v>
      </c>
      <c r="F72" s="235">
        <v>0.40125309030935702</v>
      </c>
      <c r="G72" s="236">
        <v>0.42113236980433999</v>
      </c>
      <c r="H72" s="236">
        <v>0.42989089134060698</v>
      </c>
      <c r="I72" s="236">
        <v>0.44105605193442698</v>
      </c>
      <c r="J72" s="237">
        <v>0.45088819304731098</v>
      </c>
    </row>
    <row r="73" spans="5:13" x14ac:dyDescent="0.25">
      <c r="E73" s="30" t="s">
        <v>171</v>
      </c>
      <c r="F73" s="235">
        <v>0.29092736822007598</v>
      </c>
      <c r="G73" s="236">
        <v>0.305002405925414</v>
      </c>
      <c r="H73" s="236">
        <v>0.31862385770006402</v>
      </c>
      <c r="I73" s="236">
        <v>0.39960387554813498</v>
      </c>
      <c r="J73" s="237">
        <v>0.34614691469368197</v>
      </c>
    </row>
    <row r="74" spans="5:13" x14ac:dyDescent="0.25">
      <c r="E74" s="30" t="s">
        <v>172</v>
      </c>
      <c r="F74" s="235">
        <v>0.29776235234252602</v>
      </c>
      <c r="G74" s="236">
        <v>0.32938128292879498</v>
      </c>
      <c r="H74" s="236">
        <v>0.366695688966377</v>
      </c>
      <c r="I74" s="236">
        <v>0.30067414716435797</v>
      </c>
      <c r="J74" s="237">
        <v>0.373712564639894</v>
      </c>
    </row>
    <row r="75" spans="5:13" x14ac:dyDescent="0.25">
      <c r="E75" s="30" t="s">
        <v>156</v>
      </c>
      <c r="F75" s="238">
        <v>0.38858024049130446</v>
      </c>
      <c r="G75" s="239">
        <v>0.399602529610806</v>
      </c>
      <c r="H75" s="239">
        <v>0.40905769352406351</v>
      </c>
      <c r="I75" s="239">
        <v>0.42406921339234849</v>
      </c>
      <c r="J75" s="240">
        <v>0.44161119680343097</v>
      </c>
    </row>
    <row r="76" spans="5:13" s="32" customFormat="1" x14ac:dyDescent="0.25">
      <c r="E76" s="26" t="s">
        <v>132</v>
      </c>
      <c r="F76" s="229">
        <v>0.47714856410779599</v>
      </c>
      <c r="G76" s="230">
        <v>0.49368504741670899</v>
      </c>
      <c r="H76" s="230">
        <v>0.53000992770581301</v>
      </c>
      <c r="I76" s="230">
        <v>0.56429203279562001</v>
      </c>
      <c r="J76" s="231">
        <v>0.58006160208326096</v>
      </c>
      <c r="K76" s="7"/>
    </row>
    <row r="82" spans="8:8" x14ac:dyDescent="0.25">
      <c r="H82" s="7" t="str">
        <f>IF(H48=0,"",H48)</f>
        <v/>
      </c>
    </row>
  </sheetData>
  <sheetProtection algorithmName="SHA-512" hashValue="OWMEXv7mhQ63saNvn4u2GmoYhLY87+IHJd7MOuf7rXAQbuzoOJUXySslp9ksLyby3Hqe0BnExA97KoP0FVDeCw==" saltValue="CkjBl19XYj1XO34zXDTtkQ==" spinCount="100000" sheet="1" scenarios="1"/>
  <mergeCells count="4">
    <mergeCell ref="L5:M5"/>
    <mergeCell ref="C9:M9"/>
    <mergeCell ref="B2:M2"/>
    <mergeCell ref="C4:L4"/>
  </mergeCells>
  <phoneticPr fontId="0" type="noConversion"/>
  <printOptions horizontalCentered="1"/>
  <pageMargins left="0.69" right="0.91" top="1" bottom="1" header="0.5" footer="0.5"/>
  <pageSetup scale="58"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2.8" x14ac:dyDescent="0.4">
      <c r="B2" s="295" t="s">
        <v>276</v>
      </c>
      <c r="C2" s="295"/>
      <c r="D2" s="295"/>
      <c r="E2" s="295"/>
      <c r="F2" s="295"/>
      <c r="G2" s="295"/>
      <c r="H2" s="295"/>
      <c r="I2" s="295"/>
      <c r="J2" s="295"/>
      <c r="K2" s="295"/>
      <c r="L2" s="295"/>
      <c r="M2" s="295"/>
    </row>
    <row r="3" spans="1:13" ht="20.25" customHeight="1" x14ac:dyDescent="0.25"/>
    <row r="4" spans="1:13" s="4" customFormat="1" ht="36" customHeight="1" x14ac:dyDescent="0.25">
      <c r="C4" s="289" t="s">
        <v>275</v>
      </c>
      <c r="D4" s="289"/>
      <c r="E4" s="289"/>
      <c r="F4" s="289"/>
      <c r="G4" s="289"/>
      <c r="H4" s="289"/>
      <c r="I4" s="289"/>
      <c r="J4" s="289"/>
      <c r="K4" s="289"/>
      <c r="L4" s="289"/>
      <c r="M4" s="289"/>
    </row>
    <row r="5" spans="1:13" s="4" customFormat="1" ht="15" customHeight="1" x14ac:dyDescent="0.25">
      <c r="C5" s="23"/>
    </row>
    <row r="6" spans="1:13" s="4" customFormat="1" ht="15" customHeight="1" x14ac:dyDescent="0.25">
      <c r="C6" s="23"/>
      <c r="E6" s="24"/>
      <c r="F6" s="25" t="s">
        <v>134</v>
      </c>
      <c r="G6" s="25" t="s">
        <v>124</v>
      </c>
      <c r="H6" s="25" t="s">
        <v>125</v>
      </c>
      <c r="I6" s="25" t="s">
        <v>126</v>
      </c>
      <c r="J6" s="25" t="s">
        <v>127</v>
      </c>
      <c r="K6" s="7"/>
    </row>
    <row r="7" spans="1:13" s="4" customFormat="1" ht="15" customHeight="1" x14ac:dyDescent="0.25">
      <c r="C7" s="23"/>
      <c r="E7" s="26" t="s">
        <v>132</v>
      </c>
      <c r="F7" s="229">
        <v>0.47714856410779599</v>
      </c>
      <c r="G7" s="230">
        <v>0.49368504741670899</v>
      </c>
      <c r="H7" s="230">
        <v>0.53000992770581301</v>
      </c>
      <c r="I7" s="230">
        <v>0.56429203279562001</v>
      </c>
      <c r="J7" s="231">
        <v>0.58006160208326096</v>
      </c>
      <c r="K7" s="7"/>
      <c r="L7" s="101" t="s">
        <v>175</v>
      </c>
      <c r="M7" s="220" t="s">
        <v>176</v>
      </c>
    </row>
    <row r="8" spans="1:13" ht="20.25" customHeight="1" x14ac:dyDescent="0.25">
      <c r="C8" s="4"/>
      <c r="K8" s="4"/>
      <c r="L8" s="4"/>
    </row>
    <row r="9" spans="1:13" s="4" customFormat="1" ht="20.25" customHeight="1" x14ac:dyDescent="0.25">
      <c r="C9" s="289" t="s">
        <v>217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7"/>
    </row>
    <row r="36" spans="3:11" ht="12" customHeight="1" x14ac:dyDescent="0.25">
      <c r="E36" s="30" t="s">
        <v>218</v>
      </c>
      <c r="F36" s="232">
        <v>0.329265970999086</v>
      </c>
      <c r="G36" s="233">
        <v>0.33869898139571353</v>
      </c>
      <c r="H36" s="233">
        <v>0.34644151626384245</v>
      </c>
      <c r="I36" s="233">
        <v>0.36279034323082149</v>
      </c>
      <c r="J36" s="234">
        <v>0.369737697635106</v>
      </c>
    </row>
    <row r="37" spans="3:11" ht="12" customHeight="1" x14ac:dyDescent="0.25">
      <c r="E37" s="30" t="s">
        <v>179</v>
      </c>
      <c r="F37" s="235">
        <v>0.39655685184300998</v>
      </c>
      <c r="G37" s="236">
        <v>0.41536120819264399</v>
      </c>
      <c r="H37" s="236">
        <v>0.41284386941170903</v>
      </c>
      <c r="I37" s="236">
        <v>0.4320368060995175</v>
      </c>
      <c r="J37" s="237">
        <v>0.44589123897257255</v>
      </c>
    </row>
    <row r="38" spans="3:11" ht="12" customHeight="1" x14ac:dyDescent="0.25">
      <c r="E38" s="30" t="s">
        <v>180</v>
      </c>
      <c r="F38" s="235">
        <v>0.40878010465626302</v>
      </c>
      <c r="G38" s="236">
        <v>0.41815281685061301</v>
      </c>
      <c r="H38" s="236">
        <v>0.43097092224476202</v>
      </c>
      <c r="I38" s="236">
        <v>0.452181335689543</v>
      </c>
      <c r="J38" s="237">
        <v>0.460457020873698</v>
      </c>
    </row>
    <row r="39" spans="3:11" ht="12" customHeight="1" x14ac:dyDescent="0.25">
      <c r="E39" s="30" t="s">
        <v>219</v>
      </c>
      <c r="F39" s="235">
        <v>0.42388104416954098</v>
      </c>
      <c r="G39" s="236">
        <v>0.43060629240540998</v>
      </c>
      <c r="H39" s="236">
        <v>0.43235870687508599</v>
      </c>
      <c r="I39" s="236">
        <v>0.45940885595474001</v>
      </c>
      <c r="J39" s="237">
        <v>0.46849246825525798</v>
      </c>
    </row>
    <row r="40" spans="3:11" ht="12" customHeight="1" x14ac:dyDescent="0.25">
      <c r="E40" s="30" t="s">
        <v>156</v>
      </c>
      <c r="F40" s="238">
        <v>0.38858024049130446</v>
      </c>
      <c r="G40" s="239">
        <v>0.399602529610806</v>
      </c>
      <c r="H40" s="239">
        <v>0.40905769352406351</v>
      </c>
      <c r="I40" s="239">
        <v>0.42406921339234849</v>
      </c>
      <c r="J40" s="240">
        <v>0.44161119680343097</v>
      </c>
    </row>
    <row r="41" spans="3:11" s="39" customFormat="1" ht="12" customHeight="1" x14ac:dyDescent="0.25">
      <c r="E41" s="26" t="s">
        <v>132</v>
      </c>
      <c r="F41" s="229">
        <v>0.47714856410779599</v>
      </c>
      <c r="G41" s="230">
        <v>0.49368504741670899</v>
      </c>
      <c r="H41" s="230">
        <v>0.53000992770581301</v>
      </c>
      <c r="I41" s="230">
        <v>0.56429203279562001</v>
      </c>
      <c r="J41" s="231">
        <v>0.58006160208326096</v>
      </c>
      <c r="K41" s="7"/>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25" t="str">
        <f>F6</f>
        <v>2014-2015</v>
      </c>
      <c r="G70" s="6" t="str">
        <f>G6</f>
        <v>2015-2016</v>
      </c>
      <c r="H70" s="6" t="str">
        <f>H6</f>
        <v>2016-2017</v>
      </c>
      <c r="I70" s="6" t="str">
        <f>I6</f>
        <v>2017-2018</v>
      </c>
      <c r="J70" s="6" t="str">
        <f>J6</f>
        <v>2018-2019</v>
      </c>
      <c r="K70" s="7"/>
    </row>
    <row r="71" spans="5:11" x14ac:dyDescent="0.25">
      <c r="E71" s="30" t="s">
        <v>183</v>
      </c>
      <c r="F71" s="232">
        <v>0.235183972991137</v>
      </c>
      <c r="G71" s="233">
        <v>0.24562164076433898</v>
      </c>
      <c r="H71" s="233">
        <v>0.26452888112498951</v>
      </c>
      <c r="I71" s="233">
        <v>0.27384154104834346</v>
      </c>
      <c r="J71" s="234">
        <v>0.28050011543155595</v>
      </c>
    </row>
    <row r="72" spans="5:11" x14ac:dyDescent="0.25">
      <c r="E72" s="30" t="s">
        <v>184</v>
      </c>
      <c r="F72" s="235">
        <v>0.39051175101978453</v>
      </c>
      <c r="G72" s="236">
        <v>0.41536120819264399</v>
      </c>
      <c r="H72" s="236">
        <v>0.43513446238453851</v>
      </c>
      <c r="I72" s="236">
        <v>0.45576006934928304</v>
      </c>
      <c r="J72" s="237">
        <v>0.46272800108607903</v>
      </c>
    </row>
    <row r="73" spans="5:11" x14ac:dyDescent="0.25">
      <c r="E73" s="30" t="s">
        <v>185</v>
      </c>
      <c r="F73" s="235">
        <v>0.39688602384221805</v>
      </c>
      <c r="G73" s="236">
        <v>0.39675207975865551</v>
      </c>
      <c r="H73" s="236">
        <v>0.40821532234633695</v>
      </c>
      <c r="I73" s="236">
        <v>0.42394191531140246</v>
      </c>
      <c r="J73" s="237">
        <v>0.43608210098095646</v>
      </c>
    </row>
    <row r="74" spans="5:11" x14ac:dyDescent="0.25">
      <c r="E74" s="30" t="s">
        <v>221</v>
      </c>
      <c r="F74" s="235">
        <v>0.364517263018169</v>
      </c>
      <c r="G74" s="236">
        <v>0.39877439502812195</v>
      </c>
      <c r="H74" s="236">
        <v>0.39336868962912397</v>
      </c>
      <c r="I74" s="236">
        <v>0.38539845120274702</v>
      </c>
      <c r="J74" s="237">
        <v>0.41771654248290252</v>
      </c>
    </row>
    <row r="75" spans="5:11" x14ac:dyDescent="0.25">
      <c r="E75" s="30" t="s">
        <v>156</v>
      </c>
      <c r="F75" s="238">
        <v>0.38858024049130446</v>
      </c>
      <c r="G75" s="239">
        <v>0.399602529610806</v>
      </c>
      <c r="H75" s="239">
        <v>0.40905769352406351</v>
      </c>
      <c r="I75" s="239">
        <v>0.42406921339234849</v>
      </c>
      <c r="J75" s="240">
        <v>0.44161119680343097</v>
      </c>
    </row>
    <row r="76" spans="5:11" x14ac:dyDescent="0.25">
      <c r="E76" s="26" t="s">
        <v>132</v>
      </c>
      <c r="F76" s="229">
        <v>0.47714856410779599</v>
      </c>
      <c r="G76" s="230">
        <v>0.49368504741670899</v>
      </c>
      <c r="H76" s="230">
        <v>0.53000992770581301</v>
      </c>
      <c r="I76" s="230">
        <v>0.56429203279562001</v>
      </c>
      <c r="J76" s="231">
        <v>0.58006160208326096</v>
      </c>
    </row>
  </sheetData>
  <sheetProtection algorithmName="SHA-512" hashValue="A9CeM0YPuVBN8prhQyQuUtJIMzkIxAsCztO8CtItRZTqIFHZUS1/fjQMXvIM0vB/LTXghggw5NvXMFE1yqWygw==" saltValue="gynUMX+g2+Bv0Zy919u+4g=="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C2:D68"/>
  <sheetViews>
    <sheetView showGridLines="0" showRowColHeaders="0" zoomScaleNormal="100" zoomScaleSheetLayoutView="80" workbookViewId="0"/>
  </sheetViews>
  <sheetFormatPr defaultColWidth="122.109375" defaultRowHeight="13.2" x14ac:dyDescent="0.25"/>
  <cols>
    <col min="1" max="2" width="3" style="134" customWidth="1"/>
    <col min="3" max="3" width="102.44140625" style="134" customWidth="1"/>
    <col min="4" max="4" width="98.6640625" style="134" customWidth="1"/>
    <col min="5" max="16384" width="122.109375" style="134"/>
  </cols>
  <sheetData>
    <row r="2" spans="3:3" ht="20.100000000000001" customHeight="1" x14ac:dyDescent="0.3">
      <c r="C2" s="133" t="s">
        <v>14</v>
      </c>
    </row>
    <row r="3" spans="3:3" ht="15" x14ac:dyDescent="0.25">
      <c r="C3" s="135"/>
    </row>
    <row r="4" spans="3:3" ht="170.1" customHeight="1" x14ac:dyDescent="0.25">
      <c r="C4" s="138" t="s">
        <v>82</v>
      </c>
    </row>
    <row r="5" spans="3:3" ht="15" x14ac:dyDescent="0.25">
      <c r="C5" s="138"/>
    </row>
    <row r="6" spans="3:3" ht="15" customHeight="1" x14ac:dyDescent="0.25">
      <c r="C6" s="163" t="s">
        <v>83</v>
      </c>
    </row>
    <row r="7" spans="3:3" ht="15" customHeight="1" x14ac:dyDescent="0.25">
      <c r="C7" s="164"/>
    </row>
    <row r="8" spans="3:3" ht="154.5" customHeight="1" x14ac:dyDescent="0.25">
      <c r="C8" s="135" t="s">
        <v>84</v>
      </c>
    </row>
    <row r="9" spans="3:3" ht="15" customHeight="1" x14ac:dyDescent="0.25">
      <c r="C9" s="135"/>
    </row>
    <row r="10" spans="3:3" ht="110.1" customHeight="1" x14ac:dyDescent="0.25">
      <c r="C10" s="165" t="s">
        <v>85</v>
      </c>
    </row>
    <row r="11" spans="3:3" ht="15" customHeight="1" x14ac:dyDescent="0.25">
      <c r="C11" s="138"/>
    </row>
    <row r="12" spans="3:3" ht="78" customHeight="1" x14ac:dyDescent="0.25">
      <c r="C12" s="138" t="s">
        <v>86</v>
      </c>
    </row>
    <row r="13" spans="3:3" ht="50.1" customHeight="1" x14ac:dyDescent="0.3">
      <c r="C13" s="136" t="s">
        <v>87</v>
      </c>
    </row>
    <row r="14" spans="3:3" ht="24" customHeight="1" x14ac:dyDescent="0.25">
      <c r="C14" s="137"/>
    </row>
    <row r="15" spans="3:3" ht="87.9" customHeight="1" x14ac:dyDescent="0.25">
      <c r="C15" s="138" t="s">
        <v>88</v>
      </c>
    </row>
    <row r="16" spans="3:3" ht="78" customHeight="1" x14ac:dyDescent="0.25">
      <c r="C16" s="166" t="s">
        <v>89</v>
      </c>
    </row>
    <row r="17" spans="3:4" ht="78" customHeight="1" x14ac:dyDescent="0.25">
      <c r="C17" s="166" t="s">
        <v>90</v>
      </c>
    </row>
    <row r="18" spans="3:4" ht="15" customHeight="1" x14ac:dyDescent="0.25">
      <c r="C18" s="167"/>
    </row>
    <row r="19" spans="3:4" ht="63" customHeight="1" x14ac:dyDescent="0.25">
      <c r="C19" s="166" t="s">
        <v>91</v>
      </c>
    </row>
    <row r="20" spans="3:4" ht="18" customHeight="1" x14ac:dyDescent="0.25">
      <c r="C20" s="138"/>
    </row>
    <row r="21" spans="3:4" ht="63.6" customHeight="1" x14ac:dyDescent="0.25">
      <c r="C21" s="166" t="s">
        <v>92</v>
      </c>
    </row>
    <row r="22" spans="3:4" ht="18" customHeight="1" x14ac:dyDescent="0.25">
      <c r="C22" s="139"/>
    </row>
    <row r="23" spans="3:4" ht="48" customHeight="1" x14ac:dyDescent="0.25">
      <c r="C23" s="168" t="s">
        <v>93</v>
      </c>
    </row>
    <row r="24" spans="3:4" ht="219.75" customHeight="1" x14ac:dyDescent="0.25">
      <c r="C24" s="169"/>
      <c r="D24" s="170"/>
    </row>
    <row r="25" spans="3:4" ht="102" customHeight="1" x14ac:dyDescent="0.25">
      <c r="C25" s="140" t="s">
        <v>94</v>
      </c>
    </row>
    <row r="26" spans="3:4" ht="90" customHeight="1" x14ac:dyDescent="0.25">
      <c r="C26" s="140" t="s">
        <v>95</v>
      </c>
    </row>
    <row r="27" spans="3:4" ht="122.1" customHeight="1" x14ac:dyDescent="0.25">
      <c r="C27" s="171" t="s">
        <v>96</v>
      </c>
    </row>
    <row r="28" spans="3:4" ht="30" customHeight="1" x14ac:dyDescent="0.25">
      <c r="C28" s="123" t="s">
        <v>97</v>
      </c>
    </row>
    <row r="29" spans="3:4" ht="15" customHeight="1" x14ac:dyDescent="0.25">
      <c r="C29" s="129"/>
    </row>
    <row r="30" spans="3:4" ht="68.099999999999994" customHeight="1" x14ac:dyDescent="0.25">
      <c r="C30" s="138" t="s">
        <v>98</v>
      </c>
    </row>
    <row r="31" spans="3:4" ht="30" customHeight="1" x14ac:dyDescent="0.25">
      <c r="C31" s="138"/>
    </row>
    <row r="32" spans="3:4" ht="30" customHeight="1" x14ac:dyDescent="0.25">
      <c r="C32" s="138"/>
    </row>
    <row r="33" spans="3:3" ht="30" customHeight="1" x14ac:dyDescent="0.25">
      <c r="C33" s="138"/>
    </row>
    <row r="34" spans="3:3" ht="30" customHeight="1" x14ac:dyDescent="0.25">
      <c r="C34" s="138"/>
    </row>
    <row r="35" spans="3:3" ht="30" customHeight="1" x14ac:dyDescent="0.25">
      <c r="C35" s="138"/>
    </row>
    <row r="36" spans="3:3" ht="30" customHeight="1" x14ac:dyDescent="0.25">
      <c r="C36" s="138"/>
    </row>
    <row r="37" spans="3:3" ht="30" customHeight="1" x14ac:dyDescent="0.25">
      <c r="C37" s="138"/>
    </row>
    <row r="38" spans="3:3" ht="30" customHeight="1" x14ac:dyDescent="0.25">
      <c r="C38" s="138"/>
    </row>
    <row r="39" spans="3:3" ht="30" customHeight="1" x14ac:dyDescent="0.25">
      <c r="C39" s="138"/>
    </row>
    <row r="40" spans="3:3" ht="30" customHeight="1" x14ac:dyDescent="0.25">
      <c r="C40" s="138"/>
    </row>
    <row r="41" spans="3:3" ht="30" customHeight="1" x14ac:dyDescent="0.25">
      <c r="C41" s="138"/>
    </row>
    <row r="42" spans="3:3" ht="30" customHeight="1" x14ac:dyDescent="0.25">
      <c r="C42" s="138"/>
    </row>
    <row r="43" spans="3:3" ht="30" customHeight="1" x14ac:dyDescent="0.25">
      <c r="C43" s="138"/>
    </row>
    <row r="44" spans="3:3" ht="30" customHeight="1" x14ac:dyDescent="0.25">
      <c r="C44" s="138"/>
    </row>
    <row r="45" spans="3:3" ht="30" customHeight="1" x14ac:dyDescent="0.25">
      <c r="C45" s="138"/>
    </row>
    <row r="46" spans="3:3" ht="30" customHeight="1" x14ac:dyDescent="0.25">
      <c r="C46" s="138"/>
    </row>
    <row r="47" spans="3:3" ht="30" customHeight="1" x14ac:dyDescent="0.25">
      <c r="C47" s="138"/>
    </row>
    <row r="48" spans="3:3" ht="9" customHeight="1" x14ac:dyDescent="0.25">
      <c r="C48" s="138"/>
    </row>
    <row r="49" spans="3:4" ht="35.1" customHeight="1" x14ac:dyDescent="0.25">
      <c r="C49" s="166" t="s">
        <v>99</v>
      </c>
    </row>
    <row r="50" spans="3:4" ht="19.5" customHeight="1" x14ac:dyDescent="0.25">
      <c r="C50" s="166"/>
    </row>
    <row r="51" spans="3:4" ht="35.1" customHeight="1" x14ac:dyDescent="0.25">
      <c r="C51" s="172" t="s">
        <v>100</v>
      </c>
    </row>
    <row r="52" spans="3:4" ht="123.75" customHeight="1" x14ac:dyDescent="0.25">
      <c r="C52" s="173" t="s">
        <v>101</v>
      </c>
    </row>
    <row r="53" spans="3:4" ht="30" customHeight="1" x14ac:dyDescent="0.25">
      <c r="C53" s="129" t="s">
        <v>102</v>
      </c>
    </row>
    <row r="54" spans="3:4" ht="24.75" customHeight="1" x14ac:dyDescent="0.3">
      <c r="C54" s="141"/>
    </row>
    <row r="55" spans="3:4" ht="20.100000000000001" customHeight="1" x14ac:dyDescent="0.3">
      <c r="C55" s="142" t="s">
        <v>103</v>
      </c>
    </row>
    <row r="56" spans="3:4" ht="15" x14ac:dyDescent="0.25">
      <c r="C56" s="143"/>
    </row>
    <row r="57" spans="3:4" ht="155.1" customHeight="1" x14ac:dyDescent="0.25">
      <c r="C57" s="173" t="s">
        <v>104</v>
      </c>
      <c r="D57" s="170"/>
    </row>
    <row r="58" spans="3:4" ht="18.899999999999999" customHeight="1" x14ac:dyDescent="0.25">
      <c r="C58" s="123" t="s">
        <v>105</v>
      </c>
      <c r="D58" s="174"/>
    </row>
    <row r="59" spans="3:4" ht="15" customHeight="1" x14ac:dyDescent="0.25">
      <c r="C59" s="174"/>
    </row>
    <row r="60" spans="3:4" ht="49.5" customHeight="1" x14ac:dyDescent="0.25">
      <c r="C60" s="174" t="s">
        <v>106</v>
      </c>
    </row>
    <row r="61" spans="3:4" ht="15" customHeight="1" x14ac:dyDescent="0.25">
      <c r="C61" s="175" t="s">
        <v>107</v>
      </c>
    </row>
    <row r="62" spans="3:4" ht="35.1" customHeight="1" x14ac:dyDescent="0.25">
      <c r="C62" s="119"/>
    </row>
    <row r="63" spans="3:4" ht="19.5" customHeight="1" x14ac:dyDescent="0.25">
      <c r="C63" s="137" t="s">
        <v>108</v>
      </c>
    </row>
    <row r="64" spans="3:4" ht="15" customHeight="1" x14ac:dyDescent="0.25">
      <c r="C64" s="123"/>
    </row>
    <row r="65" spans="3:3" ht="96.75" customHeight="1" x14ac:dyDescent="0.25">
      <c r="C65" s="120" t="s">
        <v>109</v>
      </c>
    </row>
    <row r="66" spans="3:3" ht="15" x14ac:dyDescent="0.25">
      <c r="C66" s="123"/>
    </row>
    <row r="67" spans="3:3" ht="15.75" customHeight="1" x14ac:dyDescent="0.25">
      <c r="C67" s="176" t="s">
        <v>110</v>
      </c>
    </row>
    <row r="68" spans="3:3" ht="35.1" customHeight="1" x14ac:dyDescent="0.25">
      <c r="C68" s="137"/>
    </row>
  </sheetData>
  <sheetProtection algorithmName="SHA-512" hashValue="2sS6+nqakw47pqUWS1zqKj2hlQZFHbY9YcS4xAWJLEY1Dk7oZCgGd6FzeH7DZPF1VTaiyEjUpdcbtezmucyCfw==" saltValue="Z9mQzKxYkYOkvVqBycuReQ==" spinCount="100000" sheet="1" scenarios="1"/>
  <hyperlinks>
    <hyperlink ref="C67" r:id="rId1" display="http://www.ruffalonl.com/" xr:uid="{00000000-0004-0000-0200-000000000000}"/>
    <hyperlink ref="C28" r:id="rId2" xr:uid="{00000000-0004-0000-0200-000001000000}"/>
    <hyperlink ref="C53" r:id="rId3" xr:uid="{00000000-0004-0000-0200-000002000000}"/>
    <hyperlink ref="C61" r:id="rId4" xr:uid="{00000000-0004-0000-0200-000003000000}"/>
    <hyperlink ref="C58" r:id="rId5" xr:uid="{00000000-0004-0000-0200-000004000000}"/>
  </hyperlinks>
  <printOptions horizontalCentered="1"/>
  <pageMargins left="1" right="1" top="1" bottom="0.75" header="0.5" footer="0.5"/>
  <pageSetup scale="79" firstPageNumber="51" fitToHeight="7" orientation="portrait" useFirstPageNumber="1" r:id="rId6"/>
  <headerFooter alignWithMargins="0">
    <oddFooter>&amp;L&amp;11&amp;K000000CIC Key Indicators Tool: Part B&amp;C&amp;11 &amp;K0000002021&amp;R&amp;11&amp;K000000&amp;P</oddFooter>
  </headerFooter>
  <rowBreaks count="2" manualBreakCount="2">
    <brk id="26" min="2" max="2" man="1"/>
    <brk id="49" min="2" max="2" man="1"/>
  </rowBreaks>
  <drawing r:id="rId7"/>
  <legacyDrawing r:id="rId8"/>
  <oleObjects>
    <mc:AlternateContent xmlns:mc="http://schemas.openxmlformats.org/markup-compatibility/2006">
      <mc:Choice Requires="x14">
        <oleObject progId="Word.Document.8" shapeId="14303233" r:id="rId9">
          <objectPr defaultSize="0" autoPict="0" r:id="rId10">
            <anchor moveWithCells="1" sizeWithCells="1">
              <from>
                <xdr:col>2</xdr:col>
                <xdr:colOff>510540</xdr:colOff>
                <xdr:row>23</xdr:row>
                <xdr:rowOff>220980</xdr:rowOff>
              </from>
              <to>
                <xdr:col>2</xdr:col>
                <xdr:colOff>7002780</xdr:colOff>
                <xdr:row>23</xdr:row>
                <xdr:rowOff>2773680</xdr:rowOff>
              </to>
            </anchor>
          </objectPr>
        </oleObject>
      </mc:Choice>
      <mc:Fallback>
        <oleObject progId="Word.Document.8" shapeId="14303233" r:id="rId9"/>
      </mc:Fallback>
    </mc:AlternateContent>
    <mc:AlternateContent xmlns:mc="http://schemas.openxmlformats.org/markup-compatibility/2006">
      <mc:Choice Requires="x14">
        <oleObject progId="Word.Document.8" shapeId="14303234" r:id="rId11">
          <objectPr defaultSize="0" r:id="rId12">
            <anchor moveWithCells="1" sizeWithCells="1">
              <from>
                <xdr:col>2</xdr:col>
                <xdr:colOff>91440</xdr:colOff>
                <xdr:row>30</xdr:row>
                <xdr:rowOff>106680</xdr:rowOff>
              </from>
              <to>
                <xdr:col>2</xdr:col>
                <xdr:colOff>6210300</xdr:colOff>
                <xdr:row>48</xdr:row>
                <xdr:rowOff>30480</xdr:rowOff>
              </to>
            </anchor>
          </objectPr>
        </oleObject>
      </mc:Choice>
      <mc:Fallback>
        <oleObject progId="Word.Document.8" shapeId="14303234" r:id="rId11"/>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5">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3.25" customHeight="1" x14ac:dyDescent="0.4">
      <c r="B2" s="295" t="s">
        <v>277</v>
      </c>
      <c r="C2" s="295"/>
      <c r="D2" s="295"/>
      <c r="E2" s="295"/>
      <c r="F2" s="295"/>
      <c r="G2" s="295"/>
      <c r="H2" s="295"/>
      <c r="I2" s="295"/>
      <c r="J2" s="295"/>
      <c r="K2" s="295"/>
      <c r="L2" s="295"/>
      <c r="M2" s="295"/>
    </row>
    <row r="3" spans="1:13" ht="20.25" customHeight="1" x14ac:dyDescent="0.25"/>
    <row r="4" spans="1:13" s="4" customFormat="1" ht="50.1" customHeight="1" x14ac:dyDescent="0.25">
      <c r="C4" s="289" t="s">
        <v>278</v>
      </c>
      <c r="D4" s="289"/>
      <c r="E4" s="289"/>
      <c r="F4" s="289"/>
      <c r="G4" s="289"/>
      <c r="H4" s="289"/>
      <c r="I4" s="289"/>
      <c r="J4" s="289"/>
      <c r="K4" s="289"/>
      <c r="L4" s="289"/>
      <c r="M4" s="289"/>
    </row>
    <row r="5" spans="1:13" s="4" customFormat="1" ht="15" customHeight="1" x14ac:dyDescent="0.25">
      <c r="C5" s="23"/>
    </row>
    <row r="6" spans="1:13" s="4" customFormat="1" ht="15" customHeight="1" x14ac:dyDescent="0.25">
      <c r="C6" s="23"/>
      <c r="E6" s="24"/>
      <c r="F6" s="25" t="s">
        <v>134</v>
      </c>
      <c r="G6" s="25" t="s">
        <v>124</v>
      </c>
      <c r="H6" s="25" t="s">
        <v>125</v>
      </c>
      <c r="I6" s="25" t="s">
        <v>126</v>
      </c>
      <c r="J6" s="25" t="s">
        <v>127</v>
      </c>
      <c r="K6" s="7"/>
    </row>
    <row r="7" spans="1:13" s="4" customFormat="1" ht="15" customHeight="1" x14ac:dyDescent="0.25">
      <c r="C7" s="23"/>
      <c r="E7" s="26" t="s">
        <v>132</v>
      </c>
      <c r="F7" s="229">
        <v>0.47714856410779599</v>
      </c>
      <c r="G7" s="230">
        <v>0.49368504741670899</v>
      </c>
      <c r="H7" s="230">
        <v>0.53000992770581301</v>
      </c>
      <c r="I7" s="230">
        <v>0.56429203279562001</v>
      </c>
      <c r="J7" s="231">
        <v>0.58006160208326096</v>
      </c>
      <c r="K7" s="7"/>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15" customHeight="1" x14ac:dyDescent="0.25">
      <c r="F35" s="110" t="str">
        <f>F6</f>
        <v>2014-2015</v>
      </c>
      <c r="G35" s="110" t="str">
        <f>G6</f>
        <v>2015-2016</v>
      </c>
      <c r="H35" s="110" t="str">
        <f>H6</f>
        <v>2016-2017</v>
      </c>
      <c r="I35" s="110" t="str">
        <f>I6</f>
        <v>2017-2018</v>
      </c>
      <c r="J35" s="110" t="str">
        <f>J6</f>
        <v>2018-2019</v>
      </c>
      <c r="K35" s="7"/>
    </row>
    <row r="36" spans="3:11" ht="12" customHeight="1" x14ac:dyDescent="0.25">
      <c r="E36" s="30" t="s">
        <v>225</v>
      </c>
      <c r="F36" s="241">
        <v>0.33077667028733199</v>
      </c>
      <c r="G36" s="242">
        <v>0.33898046302385298</v>
      </c>
      <c r="H36" s="242">
        <v>0.354743234345612</v>
      </c>
      <c r="I36" s="242">
        <v>0.36611244257633202</v>
      </c>
      <c r="J36" s="243">
        <v>0.37286216919509702</v>
      </c>
    </row>
    <row r="37" spans="3:11" ht="12" customHeight="1" x14ac:dyDescent="0.25">
      <c r="E37" s="30" t="s">
        <v>226</v>
      </c>
      <c r="F37" s="244">
        <v>0.36279415008194704</v>
      </c>
      <c r="G37" s="245">
        <v>0.37488622156509499</v>
      </c>
      <c r="H37" s="245">
        <v>0.38249773485201999</v>
      </c>
      <c r="I37" s="245">
        <v>0.39622575037514851</v>
      </c>
      <c r="J37" s="246">
        <v>0.4019057380934265</v>
      </c>
    </row>
    <row r="38" spans="3:11" ht="12" customHeight="1" x14ac:dyDescent="0.25">
      <c r="E38" s="30" t="s">
        <v>194</v>
      </c>
      <c r="F38" s="244">
        <v>0.36894236685172399</v>
      </c>
      <c r="G38" s="245">
        <v>0.37454872157897001</v>
      </c>
      <c r="H38" s="245">
        <v>0.37143973588927803</v>
      </c>
      <c r="I38" s="245">
        <v>0.3856589974802645</v>
      </c>
      <c r="J38" s="246">
        <v>0.41863152982447704</v>
      </c>
    </row>
    <row r="39" spans="3:11" ht="12" customHeight="1" x14ac:dyDescent="0.25">
      <c r="E39" s="30" t="s">
        <v>227</v>
      </c>
      <c r="F39" s="244">
        <v>0.47383821546816152</v>
      </c>
      <c r="G39" s="245">
        <v>0.48633877450096252</v>
      </c>
      <c r="H39" s="245">
        <v>0.50221267574258555</v>
      </c>
      <c r="I39" s="245">
        <v>0.51633916750554698</v>
      </c>
      <c r="J39" s="246">
        <v>0.52195174908122755</v>
      </c>
    </row>
    <row r="40" spans="3:11" ht="12" customHeight="1" x14ac:dyDescent="0.25">
      <c r="E40" s="30" t="s">
        <v>228</v>
      </c>
      <c r="F40" s="244">
        <v>0.43071110031777998</v>
      </c>
      <c r="G40" s="245">
        <v>0.43113401845354399</v>
      </c>
      <c r="H40" s="245">
        <v>0.45841702846205101</v>
      </c>
      <c r="I40" s="245">
        <v>0.46323491889100998</v>
      </c>
      <c r="J40" s="246">
        <v>0.47256903696588198</v>
      </c>
    </row>
    <row r="41" spans="3:11" ht="12" customHeight="1" x14ac:dyDescent="0.25">
      <c r="E41" s="30" t="s">
        <v>156</v>
      </c>
      <c r="F41" s="247">
        <v>0.38858024049130446</v>
      </c>
      <c r="G41" s="248">
        <v>0.399602529610806</v>
      </c>
      <c r="H41" s="248">
        <v>0.40905769352406351</v>
      </c>
      <c r="I41" s="248">
        <v>0.42406921339234849</v>
      </c>
      <c r="J41" s="249">
        <v>0.44161119680343097</v>
      </c>
    </row>
    <row r="42" spans="3:11" s="39" customFormat="1" ht="12" customHeight="1" x14ac:dyDescent="0.25">
      <c r="E42" s="26" t="s">
        <v>132</v>
      </c>
      <c r="F42" s="229">
        <v>0.47714856410779599</v>
      </c>
      <c r="G42" s="230">
        <v>0.49368504741670899</v>
      </c>
      <c r="H42" s="230">
        <v>0.53000992770581301</v>
      </c>
      <c r="I42" s="230">
        <v>0.56429203279562001</v>
      </c>
      <c r="J42" s="231">
        <v>0.58006160208326096</v>
      </c>
      <c r="K42" s="7"/>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15" customHeight="1" x14ac:dyDescent="0.25">
      <c r="F71" s="110" t="str">
        <f>F6</f>
        <v>2014-2015</v>
      </c>
      <c r="G71" s="110" t="str">
        <f>G6</f>
        <v>2015-2016</v>
      </c>
      <c r="H71" s="110" t="str">
        <f>H6</f>
        <v>2016-2017</v>
      </c>
      <c r="I71" s="110" t="str">
        <f>I6</f>
        <v>2017-2018</v>
      </c>
      <c r="J71" s="110" t="str">
        <f>J6</f>
        <v>2018-2019</v>
      </c>
      <c r="K71" s="7"/>
    </row>
    <row r="72" spans="5:11" x14ac:dyDescent="0.25">
      <c r="E72" s="30" t="s">
        <v>230</v>
      </c>
      <c r="F72" s="232">
        <v>0.314785960036295</v>
      </c>
      <c r="G72" s="233">
        <v>0.33402967855114502</v>
      </c>
      <c r="H72" s="233">
        <v>0.35840218544665303</v>
      </c>
      <c r="I72" s="233">
        <v>0.40459661416625947</v>
      </c>
      <c r="J72" s="234">
        <v>0.40378763269583301</v>
      </c>
    </row>
    <row r="73" spans="5:11" x14ac:dyDescent="0.25">
      <c r="E73" s="30" t="s">
        <v>199</v>
      </c>
      <c r="F73" s="235">
        <v>0.29551109108775597</v>
      </c>
      <c r="G73" s="236">
        <v>0.30542819505423446</v>
      </c>
      <c r="H73" s="236">
        <v>0.31519630307936097</v>
      </c>
      <c r="I73" s="236">
        <v>0.32202559646895901</v>
      </c>
      <c r="J73" s="237">
        <v>0.33859145221722697</v>
      </c>
    </row>
    <row r="74" spans="5:11" x14ac:dyDescent="0.25">
      <c r="E74" s="30" t="s">
        <v>200</v>
      </c>
      <c r="F74" s="235">
        <v>0.47268046287505899</v>
      </c>
      <c r="G74" s="236">
        <v>0.48555511221748299</v>
      </c>
      <c r="H74" s="236">
        <v>0.49202336873043201</v>
      </c>
      <c r="I74" s="236">
        <v>0.51453996217920095</v>
      </c>
      <c r="J74" s="237">
        <v>0.53144613488332704</v>
      </c>
    </row>
    <row r="75" spans="5:11" x14ac:dyDescent="0.25">
      <c r="E75" s="30" t="s">
        <v>201</v>
      </c>
      <c r="F75" s="235">
        <v>0.54670472316475949</v>
      </c>
      <c r="G75" s="236">
        <v>0.5241577312782395</v>
      </c>
      <c r="H75" s="236">
        <v>0.56566145089586506</v>
      </c>
      <c r="I75" s="236">
        <v>0.59009518034028652</v>
      </c>
      <c r="J75" s="237">
        <v>0.61949313782855953</v>
      </c>
    </row>
    <row r="76" spans="5:11" x14ac:dyDescent="0.25">
      <c r="E76" s="30" t="s">
        <v>202</v>
      </c>
      <c r="F76" s="235">
        <v>0.46145554975569703</v>
      </c>
      <c r="G76" s="236">
        <v>0.45396275596651198</v>
      </c>
      <c r="H76" s="236">
        <v>0.45117978996188501</v>
      </c>
      <c r="I76" s="236">
        <v>0.458884245150109</v>
      </c>
      <c r="J76" s="237">
        <v>0.48570807325565601</v>
      </c>
    </row>
    <row r="77" spans="5:11" x14ac:dyDescent="0.25">
      <c r="E77" s="30" t="s">
        <v>156</v>
      </c>
      <c r="F77" s="238">
        <v>0.38858024049130446</v>
      </c>
      <c r="G77" s="239">
        <v>0.399602529610806</v>
      </c>
      <c r="H77" s="239">
        <v>0.40905769352406351</v>
      </c>
      <c r="I77" s="239">
        <v>0.42406921339234849</v>
      </c>
      <c r="J77" s="240">
        <v>0.44161119680343097</v>
      </c>
    </row>
    <row r="78" spans="5:11" x14ac:dyDescent="0.25">
      <c r="E78" s="26" t="s">
        <v>132</v>
      </c>
      <c r="F78" s="229">
        <v>0.47714856410779599</v>
      </c>
      <c r="G78" s="230">
        <v>0.49368504741670899</v>
      </c>
      <c r="H78" s="230">
        <v>0.53000992770581301</v>
      </c>
      <c r="I78" s="230">
        <v>0.56429203279562001</v>
      </c>
      <c r="J78" s="231">
        <v>0.58006160208326096</v>
      </c>
    </row>
  </sheetData>
  <sheetProtection algorithmName="SHA-512" hashValue="6ZXgxijp52djzgR8Rm19wkNeA+TF5R3UvJysil2VPsrgff/trKX/Nud/eybUwxsJYKN3jq1ooBwktZlxHndWHQ==" saltValue="N4nN8BaLUYwPHABItdUetg==" spinCount="100000" sheet="1" scenarios="1"/>
  <mergeCells count="3">
    <mergeCell ref="C4:M4"/>
    <mergeCell ref="C9:M9"/>
    <mergeCell ref="B2:M2"/>
  </mergeCells>
  <phoneticPr fontId="0" type="noConversion"/>
  <printOptions horizontalCentered="1"/>
  <pageMargins left="0.69" right="0.91" top="1" bottom="1" header="0.5" footer="0.5"/>
  <pageSetup scale="61"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pageSetUpPr autoPageBreaks="0" fitToPage="1"/>
  </sheetPr>
  <dimension ref="A1:S75"/>
  <sheetViews>
    <sheetView showGridLines="0" showRowColHeaders="0" topLeftCell="A42" zoomScaleNormal="10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5" customHeight="1" x14ac:dyDescent="0.4">
      <c r="B2" s="295" t="s">
        <v>279</v>
      </c>
      <c r="C2" s="295"/>
      <c r="D2" s="295"/>
      <c r="E2" s="295"/>
      <c r="F2" s="295"/>
      <c r="G2" s="295"/>
      <c r="H2" s="295"/>
      <c r="I2" s="295"/>
      <c r="J2" s="295"/>
      <c r="K2" s="295"/>
      <c r="L2" s="295"/>
      <c r="M2" s="295"/>
      <c r="N2" s="48"/>
    </row>
    <row r="3" spans="1:19" ht="20.25" customHeight="1" x14ac:dyDescent="0.25"/>
    <row r="4" spans="1:19" s="4" customFormat="1" ht="36" customHeight="1" x14ac:dyDescent="0.3">
      <c r="C4" s="289" t="s">
        <v>280</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15" customHeight="1" x14ac:dyDescent="0.25">
      <c r="C6" s="23"/>
      <c r="D6" s="24"/>
      <c r="E6" s="24"/>
      <c r="F6" s="25" t="s">
        <v>134</v>
      </c>
      <c r="G6" s="25" t="s">
        <v>124</v>
      </c>
      <c r="H6" s="25" t="s">
        <v>125</v>
      </c>
      <c r="I6" s="25" t="s">
        <v>126</v>
      </c>
      <c r="J6" s="25" t="s">
        <v>127</v>
      </c>
      <c r="K6" s="7"/>
    </row>
    <row r="7" spans="1:19" s="4" customFormat="1" ht="15" customHeight="1" x14ac:dyDescent="0.25">
      <c r="C7" s="23"/>
      <c r="D7" s="7"/>
      <c r="E7" s="26" t="s">
        <v>132</v>
      </c>
      <c r="F7" s="229">
        <v>0.43386840739089499</v>
      </c>
      <c r="G7" s="230">
        <v>0.45593773837218499</v>
      </c>
      <c r="H7" s="230">
        <v>0.42202166257847801</v>
      </c>
      <c r="I7" s="230">
        <v>0.42212956988730399</v>
      </c>
      <c r="J7" s="231">
        <v>0.409213917562818</v>
      </c>
      <c r="K7" s="7"/>
    </row>
    <row r="8" spans="1:19" s="4" customFormat="1" ht="20.25" customHeight="1" x14ac:dyDescent="0.25">
      <c r="D8" s="50"/>
      <c r="P8" s="27"/>
      <c r="R8" s="27"/>
      <c r="S8" s="27"/>
    </row>
    <row r="9" spans="1:19" ht="20.25" customHeight="1" x14ac:dyDescent="0.3">
      <c r="C9" s="289" t="s">
        <v>205</v>
      </c>
      <c r="D9" s="289"/>
      <c r="E9" s="289"/>
      <c r="F9" s="289"/>
      <c r="G9" s="289"/>
      <c r="H9" s="289"/>
      <c r="I9" s="289"/>
      <c r="J9" s="289"/>
      <c r="K9" s="289"/>
      <c r="L9" s="289"/>
      <c r="M9" s="289"/>
      <c r="N9" s="1"/>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7"/>
    </row>
    <row r="36" spans="3:14" ht="12.75" customHeight="1" x14ac:dyDescent="0.25">
      <c r="E36" s="30" t="s">
        <v>206</v>
      </c>
      <c r="F36" s="232">
        <v>0.64674890863072554</v>
      </c>
      <c r="G36" s="233">
        <v>0.65532833204413599</v>
      </c>
      <c r="H36" s="233">
        <v>0.64023654377363703</v>
      </c>
      <c r="I36" s="233">
        <v>0.61576348425857153</v>
      </c>
      <c r="J36" s="234">
        <v>0.60168488422522204</v>
      </c>
    </row>
    <row r="37" spans="3:14" ht="12.75" customHeight="1" x14ac:dyDescent="0.25">
      <c r="E37" s="30" t="s">
        <v>207</v>
      </c>
      <c r="F37" s="235">
        <v>0.62816530339551802</v>
      </c>
      <c r="G37" s="236">
        <v>0.61848750328994195</v>
      </c>
      <c r="H37" s="236">
        <v>0.61273410971523401</v>
      </c>
      <c r="I37" s="236">
        <v>0.59919743667902503</v>
      </c>
      <c r="J37" s="237">
        <v>0.58132927741733198</v>
      </c>
    </row>
    <row r="38" spans="3:14" ht="12.75" customHeight="1" x14ac:dyDescent="0.25">
      <c r="E38" s="30" t="s">
        <v>208</v>
      </c>
      <c r="F38" s="235">
        <v>0.58362278364606257</v>
      </c>
      <c r="G38" s="236">
        <v>0.57467221354629094</v>
      </c>
      <c r="H38" s="236">
        <v>0.57737512410634395</v>
      </c>
      <c r="I38" s="236">
        <v>0.55767269337846248</v>
      </c>
      <c r="J38" s="237">
        <v>0.54407256819092897</v>
      </c>
    </row>
    <row r="39" spans="3:14" ht="12.75" customHeight="1" x14ac:dyDescent="0.25">
      <c r="E39" s="30" t="s">
        <v>209</v>
      </c>
      <c r="F39" s="235">
        <v>0.62473363658031356</v>
      </c>
      <c r="G39" s="236">
        <v>0.60906222311463454</v>
      </c>
      <c r="H39" s="236">
        <v>0.60387362078433948</v>
      </c>
      <c r="I39" s="236">
        <v>0.58393391219443702</v>
      </c>
      <c r="J39" s="237">
        <v>0.58241220343590805</v>
      </c>
    </row>
    <row r="40" spans="3:14" ht="12.75" customHeight="1" x14ac:dyDescent="0.25">
      <c r="E40" s="30" t="s">
        <v>154</v>
      </c>
      <c r="F40" s="235">
        <v>0.497662573200706</v>
      </c>
      <c r="G40" s="236">
        <v>0.49109237864323102</v>
      </c>
      <c r="H40" s="236">
        <v>0.48652510594527199</v>
      </c>
      <c r="I40" s="236">
        <v>0.482721941369261</v>
      </c>
      <c r="J40" s="237">
        <v>0.46771052890730402</v>
      </c>
    </row>
    <row r="41" spans="3:14" ht="12.75" customHeight="1" x14ac:dyDescent="0.25">
      <c r="E41" s="30" t="s">
        <v>210</v>
      </c>
      <c r="F41" s="235">
        <v>0.5688414825279825</v>
      </c>
      <c r="G41" s="236">
        <v>0.57237411047746756</v>
      </c>
      <c r="H41" s="236">
        <v>0.57039346096538301</v>
      </c>
      <c r="I41" s="236">
        <v>0.56276144677953899</v>
      </c>
      <c r="J41" s="237">
        <v>0.53822884794659198</v>
      </c>
    </row>
    <row r="42" spans="3:14" ht="12.75" customHeight="1" x14ac:dyDescent="0.25">
      <c r="E42" s="30" t="s">
        <v>156</v>
      </c>
      <c r="F42" s="238">
        <v>0.57805304159972559</v>
      </c>
      <c r="G42" s="239">
        <v>0.56918149591019451</v>
      </c>
      <c r="H42" s="239">
        <v>0.56915832387614396</v>
      </c>
      <c r="I42" s="239">
        <v>0.55287921426983999</v>
      </c>
      <c r="J42" s="240">
        <v>0.53731822559870301</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L70" s="24"/>
    </row>
    <row r="71" spans="4:12" x14ac:dyDescent="0.25">
      <c r="E71" s="30" t="s">
        <v>158</v>
      </c>
      <c r="F71" s="232">
        <v>0.70863432115184177</v>
      </c>
      <c r="G71" s="233">
        <v>0.69519558990407204</v>
      </c>
      <c r="H71" s="233">
        <v>0.6830072064669872</v>
      </c>
      <c r="I71" s="233">
        <v>0.67027867121912743</v>
      </c>
      <c r="J71" s="234">
        <v>0.64857183194745471</v>
      </c>
    </row>
    <row r="72" spans="4:12" x14ac:dyDescent="0.25">
      <c r="E72" s="30" t="s">
        <v>159</v>
      </c>
      <c r="F72" s="235">
        <v>0.5688414825279825</v>
      </c>
      <c r="G72" s="236">
        <v>0.57237411047746756</v>
      </c>
      <c r="H72" s="236">
        <v>0.57039346096538301</v>
      </c>
      <c r="I72" s="236">
        <v>0.56276144677953899</v>
      </c>
      <c r="J72" s="237">
        <v>0.53822884794659198</v>
      </c>
    </row>
    <row r="73" spans="4:12" x14ac:dyDescent="0.25">
      <c r="E73" s="30" t="s">
        <v>160</v>
      </c>
      <c r="F73" s="235">
        <v>0.46195406450285176</v>
      </c>
      <c r="G73" s="236">
        <v>0.47931841964838201</v>
      </c>
      <c r="H73" s="236">
        <v>0.48074651541985902</v>
      </c>
      <c r="I73" s="236">
        <v>0.46043875606738627</v>
      </c>
      <c r="J73" s="237">
        <v>0.41845049441745674</v>
      </c>
    </row>
    <row r="74" spans="4:12" x14ac:dyDescent="0.25">
      <c r="E74" s="30" t="s">
        <v>156</v>
      </c>
      <c r="F74" s="238">
        <v>0.57805304159972559</v>
      </c>
      <c r="G74" s="239">
        <v>0.56918149591019451</v>
      </c>
      <c r="H74" s="239">
        <v>0.56915832387614396</v>
      </c>
      <c r="I74" s="239">
        <v>0.55287921426983999</v>
      </c>
      <c r="J74" s="240">
        <v>0.53731822559870301</v>
      </c>
    </row>
    <row r="75" spans="4:12" s="32" customFormat="1" x14ac:dyDescent="0.25">
      <c r="E75" s="26" t="s">
        <v>132</v>
      </c>
      <c r="F75" s="229">
        <v>0.43386840739089499</v>
      </c>
      <c r="G75" s="230">
        <v>0.45593773837218499</v>
      </c>
      <c r="H75" s="230">
        <v>0.42202166257847801</v>
      </c>
      <c r="I75" s="230">
        <v>0.42212956988730399</v>
      </c>
      <c r="J75" s="231">
        <v>0.409213917562818</v>
      </c>
      <c r="K75" s="7"/>
    </row>
  </sheetData>
  <sheetProtection algorithmName="SHA-512" hashValue="C6rpnif3am0S3jjPhDseeiS/gy1SJLGYr0lYaBYnS2fxP6T0a5ySF3gXJyYDVCuPDZJ+7hdvJJkEeCezopxx0A==" saltValue="dtxD2C4oh31V8c46Ds/Raw==" spinCount="100000" sheet="1" scenarios="1"/>
  <mergeCells count="4">
    <mergeCell ref="C44:M44"/>
    <mergeCell ref="C4:M4"/>
    <mergeCell ref="B2:M2"/>
    <mergeCell ref="C9:M9"/>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6">
    <pageSetUpPr fitToPage="1"/>
  </sheetPr>
  <dimension ref="A1:R82"/>
  <sheetViews>
    <sheetView showGridLines="0" showRowColHeaders="0" topLeftCell="A3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23.25" customHeight="1" x14ac:dyDescent="0.4">
      <c r="B2" s="295" t="s">
        <v>281</v>
      </c>
      <c r="C2" s="295"/>
      <c r="D2" s="295"/>
      <c r="E2" s="295"/>
      <c r="F2" s="295"/>
      <c r="G2" s="295"/>
      <c r="H2" s="295"/>
      <c r="I2" s="295"/>
      <c r="J2" s="295"/>
      <c r="K2" s="295"/>
      <c r="L2" s="295"/>
      <c r="M2" s="295"/>
    </row>
    <row r="3" spans="1:13" ht="20.25" customHeight="1" x14ac:dyDescent="0.25"/>
    <row r="4" spans="1:13" s="4" customFormat="1" ht="36" customHeight="1" x14ac:dyDescent="0.25">
      <c r="C4" s="289" t="s">
        <v>282</v>
      </c>
      <c r="D4" s="289"/>
      <c r="E4" s="289"/>
      <c r="F4" s="289"/>
      <c r="G4" s="289"/>
      <c r="H4" s="289"/>
      <c r="I4" s="289"/>
      <c r="J4" s="289"/>
      <c r="K4" s="289"/>
      <c r="L4" s="289"/>
      <c r="M4" s="47"/>
    </row>
    <row r="5" spans="1:13" s="4" customFormat="1" ht="15" customHeight="1" x14ac:dyDescent="0.25">
      <c r="C5" s="23"/>
      <c r="K5" s="7"/>
      <c r="L5" s="292" t="s">
        <v>163</v>
      </c>
      <c r="M5" s="292"/>
    </row>
    <row r="6" spans="1:13" s="4" customFormat="1" ht="15" customHeight="1" x14ac:dyDescent="0.25">
      <c r="C6" s="23"/>
      <c r="E6" s="24"/>
      <c r="F6" s="25" t="s">
        <v>134</v>
      </c>
      <c r="G6" s="25" t="s">
        <v>124</v>
      </c>
      <c r="H6" s="25" t="s">
        <v>125</v>
      </c>
      <c r="I6" s="25" t="s">
        <v>126</v>
      </c>
      <c r="J6" s="25" t="s">
        <v>127</v>
      </c>
      <c r="K6" s="7"/>
      <c r="L6" s="84" t="s">
        <v>164</v>
      </c>
      <c r="M6" s="220" t="s">
        <v>165</v>
      </c>
    </row>
    <row r="7" spans="1:13" s="4" customFormat="1" ht="15" customHeight="1" x14ac:dyDescent="0.25">
      <c r="C7" s="23"/>
      <c r="E7" s="26" t="s">
        <v>132</v>
      </c>
      <c r="F7" s="229">
        <v>0.43386840739089499</v>
      </c>
      <c r="G7" s="230">
        <v>0.45593773837218499</v>
      </c>
      <c r="H7" s="230">
        <v>0.42202166257847801</v>
      </c>
      <c r="I7" s="230">
        <v>0.42212956988730399</v>
      </c>
      <c r="J7" s="231">
        <v>0.409213917562818</v>
      </c>
      <c r="K7" s="7"/>
      <c r="L7" s="101" t="s">
        <v>166</v>
      </c>
      <c r="M7" s="220" t="s">
        <v>167</v>
      </c>
    </row>
    <row r="8" spans="1:13" ht="20.25" customHeight="1" x14ac:dyDescent="0.25">
      <c r="C8" s="4"/>
      <c r="D8" s="50"/>
      <c r="E8" s="4"/>
      <c r="F8" s="4"/>
      <c r="G8" s="4"/>
      <c r="H8" s="4"/>
      <c r="I8" s="4"/>
      <c r="J8" s="4"/>
      <c r="K8" s="4"/>
    </row>
    <row r="9" spans="1:13" s="4" customFormat="1" ht="20.25" customHeight="1" x14ac:dyDescent="0.25">
      <c r="C9" s="289" t="s">
        <v>268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25" t="str">
        <f>F6</f>
        <v>2014-2015</v>
      </c>
      <c r="G35" s="6" t="str">
        <f>G6</f>
        <v>2015-2016</v>
      </c>
      <c r="H35" s="6" t="str">
        <f>H6</f>
        <v>2016-2017</v>
      </c>
      <c r="I35" s="6" t="str">
        <f>I6</f>
        <v>2017-2018</v>
      </c>
      <c r="J35" s="6" t="str">
        <f>J6</f>
        <v>2018-2019</v>
      </c>
      <c r="K35" s="7"/>
    </row>
    <row r="36" spans="3:11" ht="12" customHeight="1" x14ac:dyDescent="0.25">
      <c r="E36" s="30" t="s">
        <v>169</v>
      </c>
      <c r="F36" s="232">
        <v>0.53293145187091695</v>
      </c>
      <c r="G36" s="233">
        <v>0.52779833589876701</v>
      </c>
      <c r="H36" s="233">
        <v>0.51774458693633696</v>
      </c>
      <c r="I36" s="233">
        <v>0.50242689200771196</v>
      </c>
      <c r="J36" s="234">
        <v>0.50488777428198295</v>
      </c>
    </row>
    <row r="37" spans="3:11" ht="12" customHeight="1" x14ac:dyDescent="0.25">
      <c r="E37" s="30" t="s">
        <v>170</v>
      </c>
      <c r="F37" s="235">
        <v>0.59757072833230795</v>
      </c>
      <c r="G37" s="236">
        <v>0.58584052182504098</v>
      </c>
      <c r="H37" s="236">
        <v>0.58302114740729005</v>
      </c>
      <c r="I37" s="236">
        <v>0.57183112959445603</v>
      </c>
      <c r="J37" s="237">
        <v>0.55110639126743599</v>
      </c>
    </row>
    <row r="38" spans="3:11" ht="12" customHeight="1" x14ac:dyDescent="0.25">
      <c r="E38" s="30" t="s">
        <v>171</v>
      </c>
      <c r="F38" s="235">
        <v>0.59686034309118396</v>
      </c>
      <c r="G38" s="236">
        <v>0.57576910879385101</v>
      </c>
      <c r="H38" s="236">
        <v>0.57937344241431099</v>
      </c>
      <c r="I38" s="236">
        <v>0.57245447439754604</v>
      </c>
      <c r="J38" s="237">
        <v>0.53769905881262703</v>
      </c>
    </row>
    <row r="39" spans="3:11" ht="12" customHeight="1" x14ac:dyDescent="0.25">
      <c r="E39" s="30" t="s">
        <v>172</v>
      </c>
      <c r="F39" s="235">
        <v>0.58959017811479542</v>
      </c>
      <c r="G39" s="236">
        <v>0.59931643664435152</v>
      </c>
      <c r="H39" s="236">
        <v>0.573777200012071</v>
      </c>
      <c r="I39" s="236">
        <v>0.56307471434882239</v>
      </c>
      <c r="J39" s="237">
        <v>0.55486971478671943</v>
      </c>
    </row>
    <row r="40" spans="3:11" ht="12" customHeight="1" x14ac:dyDescent="0.25">
      <c r="E40" s="30" t="s">
        <v>156</v>
      </c>
      <c r="F40" s="238">
        <v>0.57805304159972559</v>
      </c>
      <c r="G40" s="239">
        <v>0.56918149591019451</v>
      </c>
      <c r="H40" s="239">
        <v>0.56915832387614396</v>
      </c>
      <c r="I40" s="239">
        <v>0.55287921426983999</v>
      </c>
      <c r="J40" s="240">
        <v>0.53731822559870301</v>
      </c>
    </row>
    <row r="41" spans="3:11" s="37" customFormat="1" ht="12" customHeight="1" x14ac:dyDescent="0.25">
      <c r="C41" s="32"/>
      <c r="D41" s="221"/>
      <c r="E41" s="26" t="s">
        <v>132</v>
      </c>
      <c r="F41" s="229">
        <v>0.43386840739089499</v>
      </c>
      <c r="G41" s="230">
        <v>0.45593773837218499</v>
      </c>
      <c r="H41" s="230">
        <v>0.42202166257847801</v>
      </c>
      <c r="I41" s="230">
        <v>0.42212956988730399</v>
      </c>
      <c r="J41" s="231">
        <v>0.409213917562818</v>
      </c>
      <c r="K41" s="7"/>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6" t="str">
        <f>G6</f>
        <v>2015-2016</v>
      </c>
      <c r="H70" s="6" t="str">
        <f>H6</f>
        <v>2016-2017</v>
      </c>
      <c r="I70" s="6" t="str">
        <f>I6</f>
        <v>2017-2018</v>
      </c>
      <c r="J70" s="6" t="str">
        <f>J6</f>
        <v>2018-2019</v>
      </c>
      <c r="K70" s="7"/>
      <c r="L70" s="7"/>
      <c r="M70" s="7"/>
    </row>
    <row r="71" spans="5:13" x14ac:dyDescent="0.25">
      <c r="E71" s="30" t="s">
        <v>169</v>
      </c>
      <c r="F71" s="232">
        <v>0.52026483858982653</v>
      </c>
      <c r="G71" s="233">
        <v>0.555144622174219</v>
      </c>
      <c r="H71" s="233">
        <v>0.55918235637416047</v>
      </c>
      <c r="I71" s="233">
        <v>0.53756298835772443</v>
      </c>
      <c r="J71" s="234">
        <v>0.51486755580842047</v>
      </c>
    </row>
    <row r="72" spans="5:13" x14ac:dyDescent="0.25">
      <c r="E72" s="30" t="s">
        <v>170</v>
      </c>
      <c r="F72" s="235">
        <v>0.60323092496244202</v>
      </c>
      <c r="G72" s="236">
        <v>0.57263893741444405</v>
      </c>
      <c r="H72" s="236">
        <v>0.54880887204901796</v>
      </c>
      <c r="I72" s="236">
        <v>0.55522780966840102</v>
      </c>
      <c r="J72" s="237">
        <v>0.52052865715673302</v>
      </c>
    </row>
    <row r="73" spans="5:13" x14ac:dyDescent="0.25">
      <c r="E73" s="30" t="s">
        <v>171</v>
      </c>
      <c r="F73" s="235">
        <v>0.59990960568154805</v>
      </c>
      <c r="G73" s="236">
        <v>0.61262453582847998</v>
      </c>
      <c r="H73" s="236">
        <v>0.61023297551583799</v>
      </c>
      <c r="I73" s="236">
        <v>0.60670429502422496</v>
      </c>
      <c r="J73" s="237">
        <v>0.62795725406183001</v>
      </c>
    </row>
    <row r="74" spans="5:13" x14ac:dyDescent="0.25">
      <c r="E74" s="30" t="s">
        <v>172</v>
      </c>
      <c r="F74" s="235">
        <v>0.50351323909479595</v>
      </c>
      <c r="G74" s="236">
        <v>0.55411520530422997</v>
      </c>
      <c r="H74" s="236">
        <v>0.53623949249735203</v>
      </c>
      <c r="I74" s="236">
        <v>0.558542194252865</v>
      </c>
      <c r="J74" s="237">
        <v>0.41616392408601999</v>
      </c>
    </row>
    <row r="75" spans="5:13" x14ac:dyDescent="0.25">
      <c r="E75" s="30" t="s">
        <v>156</v>
      </c>
      <c r="F75" s="238">
        <v>0.57805304159972559</v>
      </c>
      <c r="G75" s="239">
        <v>0.56918149591019451</v>
      </c>
      <c r="H75" s="239">
        <v>0.56915832387614396</v>
      </c>
      <c r="I75" s="239">
        <v>0.55287921426983999</v>
      </c>
      <c r="J75" s="240">
        <v>0.53731822559870301</v>
      </c>
    </row>
    <row r="76" spans="5:13" s="32" customFormat="1" x14ac:dyDescent="0.25">
      <c r="E76" s="26" t="s">
        <v>132</v>
      </c>
      <c r="F76" s="229">
        <v>0.43386840739089499</v>
      </c>
      <c r="G76" s="230">
        <v>0.45593773837218499</v>
      </c>
      <c r="H76" s="230">
        <v>0.42202166257847801</v>
      </c>
      <c r="I76" s="230">
        <v>0.42212956988730399</v>
      </c>
      <c r="J76" s="231">
        <v>0.409213917562818</v>
      </c>
      <c r="K76" s="7"/>
    </row>
    <row r="82" spans="8:8" x14ac:dyDescent="0.25">
      <c r="H82" s="7" t="str">
        <f>IF(H48=0,"",H48)</f>
        <v/>
      </c>
    </row>
  </sheetData>
  <sheetProtection algorithmName="SHA-512" hashValue="ztI50c+BPr3zlM5xs/pdGfmKhAsyA0dP+In9l86xd+00dG6nSfdWOeeHn4SuqxRqR6XF2tZSyvoVYoatQLgbHQ==" saltValue="Ujk1NSDfaBzo2cAqw+E85A==" spinCount="100000" sheet="1" scenarios="1"/>
  <mergeCells count="4">
    <mergeCell ref="L5:M5"/>
    <mergeCell ref="C9:M9"/>
    <mergeCell ref="B2:M2"/>
    <mergeCell ref="C4:L4"/>
  </mergeCells>
  <phoneticPr fontId="0" type="noConversion"/>
  <printOptions horizontalCentered="1"/>
  <pageMargins left="0.69" right="0.91" top="1" bottom="1" header="0.5" footer="0.5"/>
  <pageSetup scale="58"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2.8" x14ac:dyDescent="0.4">
      <c r="B2" s="295" t="s">
        <v>283</v>
      </c>
      <c r="C2" s="295"/>
      <c r="D2" s="295"/>
      <c r="E2" s="295"/>
      <c r="F2" s="295"/>
      <c r="G2" s="295"/>
      <c r="H2" s="295"/>
      <c r="I2" s="295"/>
      <c r="J2" s="295"/>
      <c r="K2" s="295"/>
      <c r="L2" s="295"/>
      <c r="M2" s="295"/>
    </row>
    <row r="3" spans="1:13" ht="20.25" customHeight="1" x14ac:dyDescent="0.25"/>
    <row r="4" spans="1:13" s="4" customFormat="1" ht="36" customHeight="1" x14ac:dyDescent="0.25">
      <c r="C4" s="289" t="s">
        <v>284</v>
      </c>
      <c r="D4" s="289"/>
      <c r="E4" s="289"/>
      <c r="F4" s="289"/>
      <c r="G4" s="289"/>
      <c r="H4" s="289"/>
      <c r="I4" s="289"/>
      <c r="J4" s="289"/>
      <c r="K4" s="289"/>
      <c r="L4" s="289"/>
      <c r="M4" s="289"/>
    </row>
    <row r="5" spans="1:13" s="4" customFormat="1" ht="15" customHeight="1" x14ac:dyDescent="0.25">
      <c r="C5" s="23"/>
    </row>
    <row r="6" spans="1:13" s="4" customFormat="1" ht="15" customHeight="1" x14ac:dyDescent="0.25">
      <c r="C6" s="23"/>
      <c r="E6" s="24"/>
      <c r="F6" s="25" t="s">
        <v>134</v>
      </c>
      <c r="G6" s="25" t="s">
        <v>124</v>
      </c>
      <c r="H6" s="25" t="s">
        <v>125</v>
      </c>
      <c r="I6" s="25" t="s">
        <v>126</v>
      </c>
      <c r="J6" s="25" t="s">
        <v>127</v>
      </c>
      <c r="K6" s="7"/>
    </row>
    <row r="7" spans="1:13" s="4" customFormat="1" ht="15" customHeight="1" x14ac:dyDescent="0.25">
      <c r="C7" s="23"/>
      <c r="E7" s="26" t="s">
        <v>132</v>
      </c>
      <c r="F7" s="229">
        <v>0.43386840739089499</v>
      </c>
      <c r="G7" s="230">
        <v>0.45593773837218499</v>
      </c>
      <c r="H7" s="230">
        <v>0.42202166257847801</v>
      </c>
      <c r="I7" s="230">
        <v>0.42212956988730399</v>
      </c>
      <c r="J7" s="231">
        <v>0.409213917562818</v>
      </c>
      <c r="K7" s="7"/>
      <c r="L7" s="101" t="s">
        <v>175</v>
      </c>
      <c r="M7" s="220" t="s">
        <v>176</v>
      </c>
    </row>
    <row r="8" spans="1:13" ht="20.25" customHeight="1" x14ac:dyDescent="0.25">
      <c r="C8" s="4"/>
      <c r="K8" s="4"/>
      <c r="L8" s="4"/>
    </row>
    <row r="9" spans="1:13" s="4" customFormat="1" ht="20.25" customHeight="1" x14ac:dyDescent="0.25">
      <c r="C9" s="289" t="s">
        <v>285</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7"/>
    </row>
    <row r="36" spans="3:11" ht="12" customHeight="1" x14ac:dyDescent="0.25">
      <c r="E36" s="30" t="s">
        <v>218</v>
      </c>
      <c r="F36" s="232">
        <v>0.72762173574823996</v>
      </c>
      <c r="G36" s="233">
        <v>0.7238242275622635</v>
      </c>
      <c r="H36" s="233">
        <v>0.7255975184989335</v>
      </c>
      <c r="I36" s="233">
        <v>0.69498840042689491</v>
      </c>
      <c r="J36" s="234">
        <v>0.69025996463369199</v>
      </c>
    </row>
    <row r="37" spans="3:11" ht="12" customHeight="1" x14ac:dyDescent="0.25">
      <c r="E37" s="30" t="s">
        <v>179</v>
      </c>
      <c r="F37" s="235">
        <v>0.61457615785318598</v>
      </c>
      <c r="G37" s="236">
        <v>0.60196219895047698</v>
      </c>
      <c r="H37" s="236">
        <v>0.59327040387042951</v>
      </c>
      <c r="I37" s="236">
        <v>0.57699114395768902</v>
      </c>
      <c r="J37" s="237">
        <v>0.57330687063211805</v>
      </c>
    </row>
    <row r="38" spans="3:11" ht="12" customHeight="1" x14ac:dyDescent="0.25">
      <c r="E38" s="30" t="s">
        <v>180</v>
      </c>
      <c r="F38" s="235">
        <v>0.56176171342777304</v>
      </c>
      <c r="G38" s="236">
        <v>0.55883648385987095</v>
      </c>
      <c r="H38" s="236">
        <v>0.56388763839560896</v>
      </c>
      <c r="I38" s="236">
        <v>0.53900085057612002</v>
      </c>
      <c r="J38" s="237">
        <v>0.52804629887183896</v>
      </c>
    </row>
    <row r="39" spans="3:11" ht="12" customHeight="1" x14ac:dyDescent="0.25">
      <c r="E39" s="30" t="s">
        <v>219</v>
      </c>
      <c r="F39" s="235">
        <v>0.45892243004281802</v>
      </c>
      <c r="G39" s="236">
        <v>0.45822229420121302</v>
      </c>
      <c r="H39" s="236">
        <v>0.45351306282224502</v>
      </c>
      <c r="I39" s="236">
        <v>0.44158992921496198</v>
      </c>
      <c r="J39" s="237">
        <v>0.42313019189194401</v>
      </c>
    </row>
    <row r="40" spans="3:11" ht="12" customHeight="1" x14ac:dyDescent="0.25">
      <c r="E40" s="30" t="s">
        <v>156</v>
      </c>
      <c r="F40" s="238">
        <v>0.57805304159972559</v>
      </c>
      <c r="G40" s="239">
        <v>0.56918149591019451</v>
      </c>
      <c r="H40" s="239">
        <v>0.56915832387614396</v>
      </c>
      <c r="I40" s="239">
        <v>0.55287921426983999</v>
      </c>
      <c r="J40" s="240">
        <v>0.53731822559870301</v>
      </c>
    </row>
    <row r="41" spans="3:11" s="39" customFormat="1" ht="12" customHeight="1" x14ac:dyDescent="0.25">
      <c r="E41" s="26" t="s">
        <v>132</v>
      </c>
      <c r="F41" s="229">
        <v>0.43386840739089499</v>
      </c>
      <c r="G41" s="230">
        <v>0.45593773837218499</v>
      </c>
      <c r="H41" s="230">
        <v>0.42202166257847801</v>
      </c>
      <c r="I41" s="230">
        <v>0.42212956988730399</v>
      </c>
      <c r="J41" s="231">
        <v>0.409213917562818</v>
      </c>
      <c r="K41" s="7"/>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110" t="str">
        <f>F6</f>
        <v>2014-2015</v>
      </c>
      <c r="G70" s="110" t="str">
        <f>G6</f>
        <v>2015-2016</v>
      </c>
      <c r="H70" s="110" t="str">
        <f>H6</f>
        <v>2016-2017</v>
      </c>
      <c r="I70" s="110" t="str">
        <f>I6</f>
        <v>2017-2018</v>
      </c>
      <c r="J70" s="110" t="str">
        <f>J6</f>
        <v>2018-2019</v>
      </c>
      <c r="K70" s="7"/>
    </row>
    <row r="71" spans="5:11" x14ac:dyDescent="0.25">
      <c r="E71" s="30" t="s">
        <v>183</v>
      </c>
      <c r="F71" s="232">
        <v>0.8216319498337421</v>
      </c>
      <c r="G71" s="233">
        <v>0.83118132529088951</v>
      </c>
      <c r="H71" s="233">
        <v>0.77768103378832842</v>
      </c>
      <c r="I71" s="233">
        <v>0.75282235630751604</v>
      </c>
      <c r="J71" s="234">
        <v>0.71890674100724095</v>
      </c>
    </row>
    <row r="72" spans="5:11" x14ac:dyDescent="0.25">
      <c r="E72" s="30" t="s">
        <v>184</v>
      </c>
      <c r="F72" s="235">
        <v>0.61571570296740408</v>
      </c>
      <c r="G72" s="236">
        <v>0.58152578357173801</v>
      </c>
      <c r="H72" s="236">
        <v>0.56725169841299494</v>
      </c>
      <c r="I72" s="236">
        <v>0.5653145054326455</v>
      </c>
      <c r="J72" s="237">
        <v>0.56573355760232191</v>
      </c>
    </row>
    <row r="73" spans="5:11" x14ac:dyDescent="0.25">
      <c r="E73" s="30" t="s">
        <v>185</v>
      </c>
      <c r="F73" s="235">
        <v>0.5688414825279825</v>
      </c>
      <c r="G73" s="236">
        <v>0.58116515949258751</v>
      </c>
      <c r="H73" s="236">
        <v>0.58229001232074395</v>
      </c>
      <c r="I73" s="236">
        <v>0.59027344605239507</v>
      </c>
      <c r="J73" s="237">
        <v>0.56296645638680443</v>
      </c>
    </row>
    <row r="74" spans="5:11" x14ac:dyDescent="0.25">
      <c r="E74" s="30" t="s">
        <v>221</v>
      </c>
      <c r="F74" s="235">
        <v>0.50165783501013195</v>
      </c>
      <c r="G74" s="236">
        <v>0.532573267720447</v>
      </c>
      <c r="H74" s="236">
        <v>0.53565703703265455</v>
      </c>
      <c r="I74" s="236">
        <v>0.52445569947208304</v>
      </c>
      <c r="J74" s="237">
        <v>0.4491817021388585</v>
      </c>
    </row>
    <row r="75" spans="5:11" x14ac:dyDescent="0.25">
      <c r="E75" s="30" t="s">
        <v>156</v>
      </c>
      <c r="F75" s="238">
        <v>0.57805304159972559</v>
      </c>
      <c r="G75" s="239">
        <v>0.56918149591019451</v>
      </c>
      <c r="H75" s="239">
        <v>0.56915832387614396</v>
      </c>
      <c r="I75" s="239">
        <v>0.55287921426983999</v>
      </c>
      <c r="J75" s="240">
        <v>0.53731822559870301</v>
      </c>
    </row>
    <row r="76" spans="5:11" x14ac:dyDescent="0.25">
      <c r="E76" s="26" t="s">
        <v>132</v>
      </c>
      <c r="F76" s="229">
        <v>0.43386840739089499</v>
      </c>
      <c r="G76" s="230">
        <v>0.45593773837218499</v>
      </c>
      <c r="H76" s="230">
        <v>0.42202166257847801</v>
      </c>
      <c r="I76" s="230">
        <v>0.42212956988730399</v>
      </c>
      <c r="J76" s="231">
        <v>0.409213917562818</v>
      </c>
    </row>
  </sheetData>
  <sheetProtection algorithmName="SHA-512" hashValue="lfjH6ZFXviL6+4irOkM0zuB5YFE3hCSxq/NAP/X+O2OvMEOqYOKWixrotPhqYDEQohpy261TqtNEtv8IGl9Mcg==" saltValue="KxdgLCAm7mYMAK+/jySPkg=="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4">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3.25" customHeight="1" x14ac:dyDescent="0.4">
      <c r="B2" s="295" t="s">
        <v>286</v>
      </c>
      <c r="C2" s="295"/>
      <c r="D2" s="295"/>
      <c r="E2" s="295"/>
      <c r="F2" s="295"/>
      <c r="G2" s="295"/>
      <c r="H2" s="295"/>
      <c r="I2" s="295"/>
      <c r="J2" s="295"/>
      <c r="K2" s="295"/>
      <c r="L2" s="295"/>
      <c r="M2" s="295"/>
    </row>
    <row r="3" spans="1:13" ht="20.25" customHeight="1" x14ac:dyDescent="0.25"/>
    <row r="4" spans="1:13" s="4" customFormat="1" ht="36" customHeight="1" x14ac:dyDescent="0.25">
      <c r="C4" s="289" t="s">
        <v>287</v>
      </c>
      <c r="D4" s="289"/>
      <c r="E4" s="289"/>
      <c r="F4" s="289"/>
      <c r="G4" s="289"/>
      <c r="H4" s="289"/>
      <c r="I4" s="289"/>
      <c r="J4" s="289"/>
      <c r="K4" s="289"/>
      <c r="L4" s="289"/>
      <c r="M4" s="289"/>
    </row>
    <row r="5" spans="1:13" s="4" customFormat="1" ht="15" customHeight="1" x14ac:dyDescent="0.25">
      <c r="C5" s="23"/>
    </row>
    <row r="6" spans="1:13" s="4" customFormat="1" ht="15" customHeight="1" x14ac:dyDescent="0.25">
      <c r="C6" s="23"/>
      <c r="E6" s="24"/>
      <c r="F6" s="25" t="s">
        <v>134</v>
      </c>
      <c r="G6" s="25" t="s">
        <v>124</v>
      </c>
      <c r="H6" s="25" t="s">
        <v>125</v>
      </c>
      <c r="I6" s="25" t="s">
        <v>126</v>
      </c>
      <c r="J6" s="25" t="s">
        <v>127</v>
      </c>
      <c r="K6" s="7"/>
    </row>
    <row r="7" spans="1:13" s="4" customFormat="1" ht="15" customHeight="1" x14ac:dyDescent="0.25">
      <c r="C7" s="23"/>
      <c r="E7" s="130" t="s">
        <v>132</v>
      </c>
      <c r="F7" s="229">
        <v>0.43386840739089499</v>
      </c>
      <c r="G7" s="230">
        <v>0.45593773837218499</v>
      </c>
      <c r="H7" s="230">
        <v>0.42202166257847801</v>
      </c>
      <c r="I7" s="230">
        <v>0.42212956988730399</v>
      </c>
      <c r="J7" s="231">
        <v>0.409213917562818</v>
      </c>
      <c r="K7" s="7"/>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15" customHeight="1" x14ac:dyDescent="0.25">
      <c r="F35" s="110" t="str">
        <f>F6</f>
        <v>2014-2015</v>
      </c>
      <c r="G35" s="110" t="str">
        <f>G6</f>
        <v>2015-2016</v>
      </c>
      <c r="H35" s="110" t="str">
        <f>H6</f>
        <v>2016-2017</v>
      </c>
      <c r="I35" s="110" t="str">
        <f>I6</f>
        <v>2017-2018</v>
      </c>
      <c r="J35" s="110" t="str">
        <f>J6</f>
        <v>2018-2019</v>
      </c>
      <c r="K35" s="7"/>
    </row>
    <row r="36" spans="3:11" ht="12" customHeight="1" x14ac:dyDescent="0.25">
      <c r="E36" s="30" t="s">
        <v>225</v>
      </c>
      <c r="F36" s="241">
        <v>0.72371307003162</v>
      </c>
      <c r="G36" s="242">
        <v>0.71354395094169198</v>
      </c>
      <c r="H36" s="242">
        <v>0.70526498549855898</v>
      </c>
      <c r="I36" s="242">
        <v>0.68779460696146499</v>
      </c>
      <c r="J36" s="243">
        <v>0.67541798057139701</v>
      </c>
    </row>
    <row r="37" spans="3:11" ht="12" customHeight="1" x14ac:dyDescent="0.25">
      <c r="E37" s="30" t="s">
        <v>226</v>
      </c>
      <c r="F37" s="244">
        <v>0.65737929043549548</v>
      </c>
      <c r="G37" s="245">
        <v>0.654312280730314</v>
      </c>
      <c r="H37" s="245">
        <v>0.64703873415754609</v>
      </c>
      <c r="I37" s="245">
        <v>0.64436224634376393</v>
      </c>
      <c r="J37" s="246">
        <v>0.62845678217672152</v>
      </c>
    </row>
    <row r="38" spans="3:11" ht="12" customHeight="1" x14ac:dyDescent="0.25">
      <c r="E38" s="30" t="s">
        <v>194</v>
      </c>
      <c r="F38" s="244">
        <v>0.5972155357117459</v>
      </c>
      <c r="G38" s="245">
        <v>0.59798072598829</v>
      </c>
      <c r="H38" s="245">
        <v>0.59735315172363301</v>
      </c>
      <c r="I38" s="245">
        <v>0.60537044946639351</v>
      </c>
      <c r="J38" s="246">
        <v>0.59169666033359047</v>
      </c>
    </row>
    <row r="39" spans="3:11" ht="12" customHeight="1" x14ac:dyDescent="0.25">
      <c r="E39" s="30" t="s">
        <v>227</v>
      </c>
      <c r="F39" s="244">
        <v>0.47320879700056895</v>
      </c>
      <c r="G39" s="245">
        <v>0.45758284308789998</v>
      </c>
      <c r="H39" s="245">
        <v>0.452793919564906</v>
      </c>
      <c r="I39" s="245">
        <v>0.43524003118636051</v>
      </c>
      <c r="J39" s="246">
        <v>0.42897261673675247</v>
      </c>
    </row>
    <row r="40" spans="3:11" ht="12" customHeight="1" x14ac:dyDescent="0.25">
      <c r="E40" s="30" t="s">
        <v>228</v>
      </c>
      <c r="F40" s="244">
        <v>0.52000427863377197</v>
      </c>
      <c r="G40" s="245">
        <v>0.50919228893063095</v>
      </c>
      <c r="H40" s="245">
        <v>0.50429090562072398</v>
      </c>
      <c r="I40" s="245">
        <v>0.498161922520164</v>
      </c>
      <c r="J40" s="246">
        <v>0.47527292578624902</v>
      </c>
    </row>
    <row r="41" spans="3:11" ht="12" customHeight="1" x14ac:dyDescent="0.25">
      <c r="E41" s="30" t="s">
        <v>156</v>
      </c>
      <c r="F41" s="247">
        <v>0.57805304159972559</v>
      </c>
      <c r="G41" s="248">
        <v>0.56918149591019451</v>
      </c>
      <c r="H41" s="248">
        <v>0.56915832387614396</v>
      </c>
      <c r="I41" s="248">
        <v>0.55287921426983999</v>
      </c>
      <c r="J41" s="249">
        <v>0.53731822559870301</v>
      </c>
    </row>
    <row r="42" spans="3:11" s="39" customFormat="1" ht="12" customHeight="1" x14ac:dyDescent="0.25">
      <c r="E42" s="130" t="s">
        <v>132</v>
      </c>
      <c r="F42" s="229">
        <v>0.43386840739089499</v>
      </c>
      <c r="G42" s="230">
        <v>0.45593773837218499</v>
      </c>
      <c r="H42" s="230">
        <v>0.42202166257847801</v>
      </c>
      <c r="I42" s="230">
        <v>0.42212956988730399</v>
      </c>
      <c r="J42" s="231">
        <v>0.409213917562818</v>
      </c>
      <c r="K42" s="7"/>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15" customHeight="1" x14ac:dyDescent="0.25">
      <c r="F71" s="110" t="str">
        <f>F6</f>
        <v>2014-2015</v>
      </c>
      <c r="G71" s="110" t="str">
        <f>G6</f>
        <v>2015-2016</v>
      </c>
      <c r="H71" s="110" t="str">
        <f>H6</f>
        <v>2016-2017</v>
      </c>
      <c r="I71" s="110" t="str">
        <f>I6</f>
        <v>2017-2018</v>
      </c>
      <c r="J71" s="110" t="str">
        <f>J6</f>
        <v>2018-2019</v>
      </c>
      <c r="K71" s="7"/>
    </row>
    <row r="72" spans="5:11" x14ac:dyDescent="0.25">
      <c r="E72" s="30" t="s">
        <v>230</v>
      </c>
      <c r="F72" s="232">
        <v>0.70698318279095651</v>
      </c>
      <c r="G72" s="233">
        <v>0.69994477785257359</v>
      </c>
      <c r="H72" s="233">
        <v>0.67197572927065496</v>
      </c>
      <c r="I72" s="233">
        <v>0.66573318446613694</v>
      </c>
      <c r="J72" s="234">
        <v>0.64242762968741896</v>
      </c>
    </row>
    <row r="73" spans="5:11" x14ac:dyDescent="0.25">
      <c r="E73" s="30" t="s">
        <v>199</v>
      </c>
      <c r="F73" s="235">
        <v>0.70011937649093348</v>
      </c>
      <c r="G73" s="236">
        <v>0.67262232154070001</v>
      </c>
      <c r="H73" s="236">
        <v>0.68339615307209245</v>
      </c>
      <c r="I73" s="236">
        <v>0.67045575893308706</v>
      </c>
      <c r="J73" s="237">
        <v>0.64957165142516249</v>
      </c>
    </row>
    <row r="74" spans="5:11" x14ac:dyDescent="0.25">
      <c r="E74" s="30" t="s">
        <v>200</v>
      </c>
      <c r="F74" s="235">
        <v>0.71345625354380604</v>
      </c>
      <c r="G74" s="236">
        <v>0.72459084023708797</v>
      </c>
      <c r="H74" s="236">
        <v>0.683711511000622</v>
      </c>
      <c r="I74" s="236">
        <v>0.57615238464327401</v>
      </c>
      <c r="J74" s="237">
        <v>0.58863076455058605</v>
      </c>
    </row>
    <row r="75" spans="5:11" x14ac:dyDescent="0.25">
      <c r="E75" s="30" t="s">
        <v>201</v>
      </c>
      <c r="F75" s="235">
        <v>0.47360496282958753</v>
      </c>
      <c r="G75" s="236">
        <v>0.47665362828859703</v>
      </c>
      <c r="H75" s="236">
        <v>0.44953399889593748</v>
      </c>
      <c r="I75" s="236">
        <v>0.40716757707547901</v>
      </c>
      <c r="J75" s="237">
        <v>0.42169596408195653</v>
      </c>
    </row>
    <row r="76" spans="5:11" x14ac:dyDescent="0.25">
      <c r="E76" s="30" t="s">
        <v>202</v>
      </c>
      <c r="F76" s="235">
        <v>0.47712177960996299</v>
      </c>
      <c r="G76" s="236">
        <v>0.504985445313337</v>
      </c>
      <c r="H76" s="236">
        <v>0.51886888938920706</v>
      </c>
      <c r="I76" s="236">
        <v>0.49363265193823902</v>
      </c>
      <c r="J76" s="237">
        <v>0.43040496341951601</v>
      </c>
    </row>
    <row r="77" spans="5:11" x14ac:dyDescent="0.25">
      <c r="E77" s="30" t="s">
        <v>156</v>
      </c>
      <c r="F77" s="238">
        <v>0.57805304159972559</v>
      </c>
      <c r="G77" s="239">
        <v>0.56918149591019451</v>
      </c>
      <c r="H77" s="239">
        <v>0.56915832387614396</v>
      </c>
      <c r="I77" s="239">
        <v>0.55287921426983999</v>
      </c>
      <c r="J77" s="240">
        <v>0.53731822559870301</v>
      </c>
    </row>
    <row r="78" spans="5:11" x14ac:dyDescent="0.25">
      <c r="E78" s="130" t="s">
        <v>132</v>
      </c>
      <c r="F78" s="229">
        <v>0.43386840739089499</v>
      </c>
      <c r="G78" s="230">
        <v>0.45593773837218499</v>
      </c>
      <c r="H78" s="230">
        <v>0.42202166257847801</v>
      </c>
      <c r="I78" s="230">
        <v>0.42212956988730399</v>
      </c>
      <c r="J78" s="231">
        <v>0.409213917562818</v>
      </c>
    </row>
  </sheetData>
  <sheetProtection algorithmName="SHA-512" hashValue="qcosMhqR4Kj78hwxe2j8Imr2Z+lJD5blyC9SifGHd8d07z+Mkfv7uMtGXQ/Gx8n+7ymNFj3WcQs0AXcz5TcV5Q==" saltValue="BwW2r6xxyM4H9ywy14QGTA=="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pageSetUpPr autoPageBreaks="0" fitToPage="1"/>
  </sheetPr>
  <dimension ref="A1:S75"/>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8" x14ac:dyDescent="0.4">
      <c r="B2" s="291" t="s">
        <v>288</v>
      </c>
      <c r="C2" s="291"/>
      <c r="D2" s="291"/>
      <c r="E2" s="291"/>
      <c r="F2" s="291"/>
      <c r="G2" s="291"/>
      <c r="H2" s="291"/>
      <c r="I2" s="291"/>
      <c r="J2" s="291"/>
      <c r="K2" s="291"/>
      <c r="L2" s="291"/>
      <c r="M2" s="291"/>
    </row>
    <row r="3" spans="1:19" ht="20.25" customHeight="1" x14ac:dyDescent="0.25"/>
    <row r="4" spans="1:19" s="4" customFormat="1" ht="36" customHeight="1" x14ac:dyDescent="0.3">
      <c r="C4" s="289" t="s">
        <v>289</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76478.3405676127</v>
      </c>
      <c r="G7" s="52">
        <v>70047.887910328296</v>
      </c>
      <c r="H7" s="52">
        <v>78508.712396694202</v>
      </c>
      <c r="I7" s="52">
        <v>75423</v>
      </c>
      <c r="J7" s="53">
        <v>66606.850325379593</v>
      </c>
      <c r="K7" s="54">
        <f>IF(ISERROR((J7-F7)/ABS(F7)),"NA", IF(((J7-F7)/ABS(F7))=-1, "NA", ((J7-F7)/ABS(F7))))</f>
        <v>-0.1290756332965404</v>
      </c>
    </row>
    <row r="8" spans="1:19" s="4" customFormat="1" ht="20.25" customHeight="1" x14ac:dyDescent="0.25">
      <c r="D8" s="50"/>
      <c r="P8" s="27"/>
      <c r="R8" s="27"/>
      <c r="S8" s="27"/>
    </row>
    <row r="9" spans="1:19" ht="20.25" customHeight="1" x14ac:dyDescent="0.25">
      <c r="C9" s="289" t="s">
        <v>290</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2014-2015</v>
      </c>
      <c r="G35" s="110" t="str">
        <f>G6</f>
        <v>2015-2016</v>
      </c>
      <c r="H35" s="110" t="str">
        <f>H6</f>
        <v>2016-2017</v>
      </c>
      <c r="I35" s="110" t="str">
        <f>I6</f>
        <v>2017-2018</v>
      </c>
      <c r="J35" s="110" t="str">
        <f>J6</f>
        <v>2018-2019</v>
      </c>
      <c r="K35" s="44" t="s">
        <v>148</v>
      </c>
    </row>
    <row r="36" spans="3:14" ht="12.75" customHeight="1" x14ac:dyDescent="0.25">
      <c r="E36" s="30" t="s">
        <v>206</v>
      </c>
      <c r="F36" s="201">
        <v>22232.386358713149</v>
      </c>
      <c r="G36" s="202">
        <v>23425.246070229801</v>
      </c>
      <c r="H36" s="202">
        <v>23740.9274085162</v>
      </c>
      <c r="I36" s="202">
        <v>26216.335108143801</v>
      </c>
      <c r="J36" s="203">
        <v>28731.35482537435</v>
      </c>
      <c r="K36" s="55">
        <f t="shared" ref="K36:K42" si="0">(J36-F36)/ABS(F36)</f>
        <v>0.29231987793852704</v>
      </c>
    </row>
    <row r="37" spans="3:14" ht="12.75" customHeight="1" x14ac:dyDescent="0.25">
      <c r="E37" s="30" t="s">
        <v>291</v>
      </c>
      <c r="F37" s="204">
        <v>24043.411253907601</v>
      </c>
      <c r="G37" s="205">
        <v>23739.926446728001</v>
      </c>
      <c r="H37" s="205">
        <v>26962.7710472279</v>
      </c>
      <c r="I37" s="205">
        <v>28177.066529138701</v>
      </c>
      <c r="J37" s="206">
        <v>30836.949394155399</v>
      </c>
      <c r="K37" s="56">
        <f t="shared" si="0"/>
        <v>0.2825530066638815</v>
      </c>
    </row>
    <row r="38" spans="3:14" ht="12.75" customHeight="1" x14ac:dyDescent="0.25">
      <c r="E38" s="30" t="s">
        <v>292</v>
      </c>
      <c r="F38" s="204">
        <v>23048.061619116499</v>
      </c>
      <c r="G38" s="205">
        <v>22930.870796551</v>
      </c>
      <c r="H38" s="205">
        <v>26720.673322193099</v>
      </c>
      <c r="I38" s="205">
        <v>29838.000691439498</v>
      </c>
      <c r="J38" s="206">
        <v>29854.213389456352</v>
      </c>
      <c r="K38" s="56">
        <f t="shared" si="0"/>
        <v>0.29530256742695887</v>
      </c>
    </row>
    <row r="39" spans="3:14" ht="12.75" customHeight="1" x14ac:dyDescent="0.25">
      <c r="E39" s="30" t="s">
        <v>153</v>
      </c>
      <c r="F39" s="204">
        <v>23791.0886287625</v>
      </c>
      <c r="G39" s="205">
        <v>26534.645086063301</v>
      </c>
      <c r="H39" s="205">
        <v>32601.9909584087</v>
      </c>
      <c r="I39" s="205">
        <v>36673.959829059801</v>
      </c>
      <c r="J39" s="206">
        <v>38257.8322981366</v>
      </c>
      <c r="K39" s="56">
        <f t="shared" si="0"/>
        <v>0.6080740522266127</v>
      </c>
    </row>
    <row r="40" spans="3:14" ht="12.75" customHeight="1" x14ac:dyDescent="0.25">
      <c r="E40" s="30" t="s">
        <v>293</v>
      </c>
      <c r="F40" s="204">
        <v>21104.711193166149</v>
      </c>
      <c r="G40" s="205">
        <v>22043.34330435465</v>
      </c>
      <c r="H40" s="205">
        <v>22854.199695526848</v>
      </c>
      <c r="I40" s="205">
        <v>24639.9623483867</v>
      </c>
      <c r="J40" s="206">
        <v>24929.500579439751</v>
      </c>
      <c r="K40" s="56">
        <f t="shared" si="0"/>
        <v>0.18122917443722683</v>
      </c>
    </row>
    <row r="41" spans="3:14" ht="12.75" customHeight="1" x14ac:dyDescent="0.25">
      <c r="E41" s="30" t="s">
        <v>243</v>
      </c>
      <c r="F41" s="204">
        <v>22677.300861804099</v>
      </c>
      <c r="G41" s="205">
        <v>21572.98265040695</v>
      </c>
      <c r="H41" s="205">
        <v>23057.4216051119</v>
      </c>
      <c r="I41" s="205">
        <v>24615.594949973449</v>
      </c>
      <c r="J41" s="206">
        <v>26115.10347952005</v>
      </c>
      <c r="K41" s="56">
        <f t="shared" si="0"/>
        <v>0.15159664012335444</v>
      </c>
    </row>
    <row r="42" spans="3:14" ht="12.75" customHeight="1" x14ac:dyDescent="0.25">
      <c r="E42" s="30" t="s">
        <v>156</v>
      </c>
      <c r="F42" s="207">
        <v>23117.708112906701</v>
      </c>
      <c r="G42" s="208">
        <v>22619.8925460479</v>
      </c>
      <c r="H42" s="208">
        <v>25581.053329805</v>
      </c>
      <c r="I42" s="208">
        <v>27067.8701474669</v>
      </c>
      <c r="J42" s="209">
        <v>28604.16630412385</v>
      </c>
      <c r="K42" s="210">
        <f t="shared" si="0"/>
        <v>0.23732708123233198</v>
      </c>
    </row>
    <row r="43" spans="3:14" ht="20.25" customHeight="1" x14ac:dyDescent="0.25"/>
    <row r="44" spans="3:14" ht="30" customHeight="1" x14ac:dyDescent="0.3">
      <c r="C44" s="290" t="s">
        <v>244</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2014-2015</v>
      </c>
      <c r="G70" s="110" t="str">
        <f>G6</f>
        <v>2015-2016</v>
      </c>
      <c r="H70" s="110" t="str">
        <f>H6</f>
        <v>2016-2017</v>
      </c>
      <c r="I70" s="110" t="str">
        <f>I6</f>
        <v>2017-2018</v>
      </c>
      <c r="J70" s="110" t="str">
        <f>J6</f>
        <v>2018-2019</v>
      </c>
      <c r="K70" s="44" t="s">
        <v>148</v>
      </c>
      <c r="L70" s="24"/>
    </row>
    <row r="71" spans="4:12" x14ac:dyDescent="0.25">
      <c r="E71" s="30" t="s">
        <v>158</v>
      </c>
      <c r="F71" s="212">
        <v>37214.268319699899</v>
      </c>
      <c r="G71" s="213">
        <v>35436.56468023255</v>
      </c>
      <c r="H71" s="213">
        <v>40003.391697445099</v>
      </c>
      <c r="I71" s="213">
        <v>41795.13563087675</v>
      </c>
      <c r="J71" s="214">
        <v>44126.955292838924</v>
      </c>
      <c r="K71" s="55">
        <f>(J71-F71)/ABS(F71)</f>
        <v>0.18575367151527997</v>
      </c>
    </row>
    <row r="72" spans="4:12" x14ac:dyDescent="0.25">
      <c r="E72" s="30" t="s">
        <v>159</v>
      </c>
      <c r="F72" s="215">
        <v>22677.300861804099</v>
      </c>
      <c r="G72" s="216">
        <v>21572.98265040695</v>
      </c>
      <c r="H72" s="216">
        <v>23057.4216051119</v>
      </c>
      <c r="I72" s="216">
        <v>24615.594949973449</v>
      </c>
      <c r="J72" s="217">
        <v>26115.10347952005</v>
      </c>
      <c r="K72" s="56">
        <f>(J72-F72)/ABS(F72)</f>
        <v>0.15159664012335444</v>
      </c>
    </row>
    <row r="73" spans="4:12" x14ac:dyDescent="0.25">
      <c r="E73" s="30" t="s">
        <v>160</v>
      </c>
      <c r="F73" s="215">
        <v>9887.9699984491872</v>
      </c>
      <c r="G73" s="216">
        <v>9734.5596142880459</v>
      </c>
      <c r="H73" s="216">
        <v>9733.0225289299269</v>
      </c>
      <c r="I73" s="216">
        <v>10565.197613714699</v>
      </c>
      <c r="J73" s="217">
        <v>11689.600662869774</v>
      </c>
      <c r="K73" s="56">
        <f>(J73-F73)/ABS(F73)</f>
        <v>0.18220430125730072</v>
      </c>
    </row>
    <row r="74" spans="4:12" x14ac:dyDescent="0.25">
      <c r="E74" s="30" t="s">
        <v>156</v>
      </c>
      <c r="F74" s="207">
        <v>23117.708112906701</v>
      </c>
      <c r="G74" s="208">
        <v>22619.8925460479</v>
      </c>
      <c r="H74" s="208">
        <v>25581.053329805</v>
      </c>
      <c r="I74" s="208">
        <v>27067.8701474669</v>
      </c>
      <c r="J74" s="218">
        <v>28604.16630412385</v>
      </c>
      <c r="K74" s="210">
        <f>(J74-F74)/ABS(F74)</f>
        <v>0.23732708123233198</v>
      </c>
    </row>
    <row r="75" spans="4:12" s="32" customFormat="1" x14ac:dyDescent="0.25">
      <c r="E75" s="26" t="s">
        <v>132</v>
      </c>
      <c r="F75" s="51">
        <v>76478.3405676127</v>
      </c>
      <c r="G75" s="52">
        <v>70047.887910328296</v>
      </c>
      <c r="H75" s="52">
        <v>78508.712396694202</v>
      </c>
      <c r="I75" s="52">
        <v>75423</v>
      </c>
      <c r="J75" s="53">
        <v>66606.850325379593</v>
      </c>
      <c r="K75" s="54">
        <f>IF(ISERROR((J75-F75)/ABS(F75)),"NA", IF(((J75-F75)/ABS(F75))=-1, "NA", ((J75-F75)/ABS(F75))))</f>
        <v>-0.1290756332965404</v>
      </c>
    </row>
  </sheetData>
  <sheetProtection algorithmName="SHA-512" hashValue="GkYIJk7An3lOcAaJ4bP0ttX3i/Kb/edUer/fR/VgREz78iDXnpPN2ytwqyLVG2E8ti89uPqFuUMZBtAWPZeBsA==" saltValue="BiZA8R36D8vLB5poSfOFCw=="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19">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48" customHeight="1" x14ac:dyDescent="0.4">
      <c r="B2" s="295" t="s">
        <v>294</v>
      </c>
      <c r="C2" s="295"/>
      <c r="D2" s="295"/>
      <c r="E2" s="295"/>
      <c r="F2" s="295"/>
      <c r="G2" s="295"/>
      <c r="H2" s="295"/>
      <c r="I2" s="295"/>
      <c r="J2" s="295"/>
      <c r="K2" s="295"/>
      <c r="L2" s="295"/>
      <c r="M2" s="295"/>
    </row>
    <row r="3" spans="1:13" ht="20.25" customHeight="1" x14ac:dyDescent="0.25"/>
    <row r="4" spans="1:13" s="4" customFormat="1" ht="50.1" customHeight="1" x14ac:dyDescent="0.25">
      <c r="C4" s="289" t="s">
        <v>295</v>
      </c>
      <c r="D4" s="289"/>
      <c r="E4" s="289"/>
      <c r="F4" s="289"/>
      <c r="G4" s="289"/>
      <c r="H4" s="289"/>
      <c r="I4" s="289"/>
      <c r="J4" s="289"/>
      <c r="K4" s="289"/>
      <c r="L4" s="289"/>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76478.3405676127</v>
      </c>
      <c r="G7" s="52">
        <v>70047.887910328296</v>
      </c>
      <c r="H7" s="52">
        <v>78508.712396694202</v>
      </c>
      <c r="I7" s="52">
        <v>75423</v>
      </c>
      <c r="J7" s="53">
        <v>66606.850325379593</v>
      </c>
      <c r="K7" s="54">
        <f>IF(ISERROR((J7-F7)/ABS(F7)),"NA", IF(((J7-F7)/ABS(F7))=-1, "NA", ((J7-F7)/ABS(F7))))</f>
        <v>-0.1290756332965404</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296</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169</v>
      </c>
      <c r="F36" s="201">
        <v>94399.010309278397</v>
      </c>
      <c r="G36" s="202">
        <v>90397.524764150905</v>
      </c>
      <c r="H36" s="202">
        <v>101759.221686747</v>
      </c>
      <c r="I36" s="202">
        <v>109099.800966733</v>
      </c>
      <c r="J36" s="203">
        <v>109542.75625473799</v>
      </c>
      <c r="K36" s="55">
        <f>((J36-F36)/ABS(F36))</f>
        <v>0.16042271943153127</v>
      </c>
    </row>
    <row r="37" spans="3:11" ht="12" customHeight="1" x14ac:dyDescent="0.25">
      <c r="E37" s="30" t="s">
        <v>170</v>
      </c>
      <c r="F37" s="204">
        <v>28261.992283201951</v>
      </c>
      <c r="G37" s="205">
        <v>28392.690369007803</v>
      </c>
      <c r="H37" s="205">
        <v>32192.978198237448</v>
      </c>
      <c r="I37" s="205">
        <v>33978.184827192104</v>
      </c>
      <c r="J37" s="206">
        <v>36085.918175501749</v>
      </c>
      <c r="K37" s="56">
        <f>((J37-F37)/ABS(F37))</f>
        <v>0.27683561066394091</v>
      </c>
    </row>
    <row r="38" spans="3:11" ht="12" customHeight="1" x14ac:dyDescent="0.25">
      <c r="E38" s="30" t="s">
        <v>171</v>
      </c>
      <c r="F38" s="204">
        <v>17755.456157635501</v>
      </c>
      <c r="G38" s="205">
        <v>17505.731115459901</v>
      </c>
      <c r="H38" s="205">
        <v>18460.041468388899</v>
      </c>
      <c r="I38" s="205">
        <v>20808.8915343915</v>
      </c>
      <c r="J38" s="206">
        <v>22501.7484997272</v>
      </c>
      <c r="K38" s="56">
        <f>((J38-F38)/ABS(F38))</f>
        <v>0.26731458206161707</v>
      </c>
    </row>
    <row r="39" spans="3:11" ht="12" customHeight="1" x14ac:dyDescent="0.25">
      <c r="E39" s="30" t="s">
        <v>172</v>
      </c>
      <c r="F39" s="204">
        <v>6924.0917717450448</v>
      </c>
      <c r="G39" s="205">
        <v>7027.3228263350102</v>
      </c>
      <c r="H39" s="205">
        <v>7536.8457909320095</v>
      </c>
      <c r="I39" s="205">
        <v>8356.1217208622602</v>
      </c>
      <c r="J39" s="206">
        <v>8097.65025577298</v>
      </c>
      <c r="K39" s="56">
        <f>((J39-F39)/ABS(F39))</f>
        <v>0.16948915795958161</v>
      </c>
    </row>
    <row r="40" spans="3:11" ht="12" customHeight="1" x14ac:dyDescent="0.25">
      <c r="E40" s="30" t="s">
        <v>156</v>
      </c>
      <c r="F40" s="207">
        <v>23117.708112906701</v>
      </c>
      <c r="G40" s="208">
        <v>22619.8925460479</v>
      </c>
      <c r="H40" s="208">
        <v>25581.053329805</v>
      </c>
      <c r="I40" s="208">
        <v>27067.8701474669</v>
      </c>
      <c r="J40" s="209">
        <v>28604.16630412385</v>
      </c>
      <c r="K40" s="210">
        <f>((J40-F40)/ABS(F40))</f>
        <v>0.23732708123233198</v>
      </c>
    </row>
    <row r="41" spans="3:11" s="37" customFormat="1" ht="12" customHeight="1" x14ac:dyDescent="0.25">
      <c r="C41" s="32"/>
      <c r="D41" s="221"/>
      <c r="E41" s="26" t="s">
        <v>132</v>
      </c>
      <c r="F41" s="51">
        <v>76478.3405676127</v>
      </c>
      <c r="G41" s="52">
        <v>70047.887910328296</v>
      </c>
      <c r="H41" s="52">
        <v>78508.712396694202</v>
      </c>
      <c r="I41" s="52">
        <v>75423</v>
      </c>
      <c r="J41" s="53">
        <v>66606.850325379593</v>
      </c>
      <c r="K41" s="54">
        <f>IF(ISERROR((J41-F41)/ABS(F41)),"NA", IF(((J41-F41)/ABS(F41))=-1, "NA", ((J41-F41)/ABS(F41))))</f>
        <v>-0.1290756332965404</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173</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110" t="str">
        <f>F6</f>
        <v>2014-2015</v>
      </c>
      <c r="G70" s="110" t="str">
        <f>G6</f>
        <v>2015-2016</v>
      </c>
      <c r="H70" s="110" t="str">
        <f>H6</f>
        <v>2016-2017</v>
      </c>
      <c r="I70" s="110" t="str">
        <f>I6</f>
        <v>2017-2018</v>
      </c>
      <c r="J70" s="110" t="str">
        <f>J6</f>
        <v>2018-2019</v>
      </c>
      <c r="K70" s="161" t="s">
        <v>148</v>
      </c>
      <c r="L70" s="7"/>
      <c r="M70" s="7"/>
    </row>
    <row r="71" spans="5:13" x14ac:dyDescent="0.25">
      <c r="E71" s="30" t="s">
        <v>169</v>
      </c>
      <c r="F71" s="212">
        <v>38930.438697317994</v>
      </c>
      <c r="G71" s="213">
        <v>43356.297260930543</v>
      </c>
      <c r="H71" s="213">
        <v>48270.761950968699</v>
      </c>
      <c r="I71" s="213">
        <v>47405.235896434155</v>
      </c>
      <c r="J71" s="214">
        <v>47724.096677664551</v>
      </c>
      <c r="K71" s="55">
        <f>((J71-F71)/ABS(F71))</f>
        <v>0.22588129686173747</v>
      </c>
    </row>
    <row r="72" spans="5:13" x14ac:dyDescent="0.25">
      <c r="E72" s="30" t="s">
        <v>170</v>
      </c>
      <c r="F72" s="215">
        <v>27040.7560543414</v>
      </c>
      <c r="G72" s="216">
        <v>27028.710707576702</v>
      </c>
      <c r="H72" s="216">
        <v>33663.127572016499</v>
      </c>
      <c r="I72" s="216">
        <v>35284.050637271801</v>
      </c>
      <c r="J72" s="217">
        <v>33902.5388318357</v>
      </c>
      <c r="K72" s="56">
        <f>((J72-F72)/ABS(F72))</f>
        <v>0.25375706077540089</v>
      </c>
    </row>
    <row r="73" spans="5:13" x14ac:dyDescent="0.25">
      <c r="E73" s="30" t="s">
        <v>171</v>
      </c>
      <c r="F73" s="215">
        <v>11941.201410658299</v>
      </c>
      <c r="G73" s="216">
        <v>11380.391665408401</v>
      </c>
      <c r="H73" s="216">
        <v>13122.443946188299</v>
      </c>
      <c r="I73" s="216">
        <v>15329.140592334499</v>
      </c>
      <c r="J73" s="217">
        <v>17060.2285601888</v>
      </c>
      <c r="K73" s="56">
        <f>((J73-F73)/ABS(F73))</f>
        <v>0.42868610732597107</v>
      </c>
    </row>
    <row r="74" spans="5:13" x14ac:dyDescent="0.25">
      <c r="E74" s="30" t="s">
        <v>172</v>
      </c>
      <c r="F74" s="215">
        <v>6651.3202819553753</v>
      </c>
      <c r="G74" s="216">
        <v>7228.104995439935</v>
      </c>
      <c r="H74" s="216">
        <v>7780.7957971778451</v>
      </c>
      <c r="I74" s="216">
        <v>7699.8225785735103</v>
      </c>
      <c r="J74" s="217">
        <v>9171.8877440843553</v>
      </c>
      <c r="K74" s="56">
        <f>((J74-F74)/ABS(F74))</f>
        <v>0.37895746337266678</v>
      </c>
    </row>
    <row r="75" spans="5:13" x14ac:dyDescent="0.25">
      <c r="E75" s="30" t="s">
        <v>156</v>
      </c>
      <c r="F75" s="207">
        <v>23117.708112906701</v>
      </c>
      <c r="G75" s="208">
        <v>22619.8925460479</v>
      </c>
      <c r="H75" s="208">
        <v>25581.053329805</v>
      </c>
      <c r="I75" s="208">
        <v>27067.8701474669</v>
      </c>
      <c r="J75" s="218">
        <v>28604.16630412385</v>
      </c>
      <c r="K75" s="210">
        <f>((J75-F75)/ABS(F75))</f>
        <v>0.23732708123233198</v>
      </c>
    </row>
    <row r="76" spans="5:13" s="32" customFormat="1" x14ac:dyDescent="0.25">
      <c r="E76" s="26" t="s">
        <v>132</v>
      </c>
      <c r="F76" s="51">
        <v>76478.3405676127</v>
      </c>
      <c r="G76" s="52">
        <v>70047.887910328296</v>
      </c>
      <c r="H76" s="52">
        <v>78508.712396694202</v>
      </c>
      <c r="I76" s="52">
        <v>75423</v>
      </c>
      <c r="J76" s="53">
        <v>66606.850325379593</v>
      </c>
      <c r="K76" s="54">
        <f>IF(ISERROR((J76-F76)/ABS(F76)),"NA", IF(((J76-F76)/ABS(F76))=-1, "NA", ((J76-F76)/ABS(F76))))</f>
        <v>-0.1290756332965404</v>
      </c>
    </row>
  </sheetData>
  <sheetProtection algorithmName="SHA-512" hashValue="qF7ouXxpyp2z7HUV3G9sLBUF5G0yIQ4TzFI1/php0qd16NlFlT/OQumkwdnCMJokqnZsvP0z1tlYDNVDQSsNaw==" saltValue="rleb6dMHZNtdGcVGrjCyRw==" spinCount="100000" sheet="1" scenarios="1"/>
  <mergeCells count="5">
    <mergeCell ref="L5:M5"/>
    <mergeCell ref="C9:M9"/>
    <mergeCell ref="C4:L4"/>
    <mergeCell ref="B2:M2"/>
    <mergeCell ref="K5:K6"/>
  </mergeCells>
  <phoneticPr fontId="0" type="noConversion"/>
  <printOptions horizontalCentered="1"/>
  <pageMargins left="0.69" right="0.91" top="1" bottom="1" header="0.5" footer="0.5"/>
  <pageSetup scale="60"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0">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3.25" customHeight="1" x14ac:dyDescent="0.4">
      <c r="B2" s="295" t="s">
        <v>297</v>
      </c>
      <c r="C2" s="295"/>
      <c r="D2" s="295"/>
      <c r="E2" s="295"/>
      <c r="F2" s="295"/>
      <c r="G2" s="295"/>
      <c r="H2" s="295"/>
      <c r="I2" s="295"/>
      <c r="J2" s="295"/>
      <c r="K2" s="295"/>
      <c r="L2" s="295"/>
      <c r="M2" s="295"/>
    </row>
    <row r="3" spans="1:13" ht="20.25" customHeight="1" x14ac:dyDescent="0.25"/>
    <row r="4" spans="1:13" s="4" customFormat="1" ht="36" customHeight="1" x14ac:dyDescent="0.25">
      <c r="C4" s="289" t="s">
        <v>295</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76478.3405676127</v>
      </c>
      <c r="G7" s="52">
        <v>70047.887910328296</v>
      </c>
      <c r="H7" s="52">
        <v>78508.712396694202</v>
      </c>
      <c r="I7" s="52">
        <v>75423</v>
      </c>
      <c r="J7" s="53">
        <v>66606.850325379593</v>
      </c>
      <c r="K7" s="54">
        <f>IF(ISERROR((J7-F7)/ABS(F7)),"NA", IF(((J7-F7)/ABS(F7))=-1, "NA", ((J7-F7)/ABS(F7))))</f>
        <v>-0.1290756332965404</v>
      </c>
      <c r="L7" s="101" t="s">
        <v>175</v>
      </c>
      <c r="M7" s="220" t="s">
        <v>176</v>
      </c>
    </row>
    <row r="8" spans="1:13" ht="20.25" customHeight="1" x14ac:dyDescent="0.25">
      <c r="C8" s="4"/>
      <c r="K8" s="4"/>
      <c r="L8" s="4"/>
    </row>
    <row r="9" spans="1:13" s="4" customFormat="1" ht="20.25" customHeight="1" x14ac:dyDescent="0.25">
      <c r="C9" s="289" t="s">
        <v>298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251</v>
      </c>
      <c r="F36" s="201">
        <v>14183.738800577999</v>
      </c>
      <c r="G36" s="202">
        <v>14292.5911564626</v>
      </c>
      <c r="H36" s="202">
        <v>14956.771428571399</v>
      </c>
      <c r="I36" s="202">
        <v>16785.806276403098</v>
      </c>
      <c r="J36" s="203">
        <v>19058.159147869701</v>
      </c>
      <c r="K36" s="55">
        <f>((J36-F36)/ABS(F36))</f>
        <v>0.34366258543149886</v>
      </c>
    </row>
    <row r="37" spans="3:11" ht="12" customHeight="1" x14ac:dyDescent="0.25">
      <c r="E37" s="30" t="s">
        <v>299</v>
      </c>
      <c r="F37" s="204">
        <v>36676.330066503302</v>
      </c>
      <c r="G37" s="205">
        <v>35341.227039627003</v>
      </c>
      <c r="H37" s="205">
        <v>37460.797270172603</v>
      </c>
      <c r="I37" s="205">
        <v>38464.074009119598</v>
      </c>
      <c r="J37" s="206">
        <v>39375.4436645733</v>
      </c>
      <c r="K37" s="56">
        <f>((J37-F37)/ABS(F37))</f>
        <v>7.3592793858486785E-2</v>
      </c>
    </row>
    <row r="38" spans="3:11" ht="12" customHeight="1" x14ac:dyDescent="0.25">
      <c r="E38" s="30" t="s">
        <v>300</v>
      </c>
      <c r="F38" s="204">
        <v>24404.071366024498</v>
      </c>
      <c r="G38" s="205">
        <v>23471.124709527499</v>
      </c>
      <c r="H38" s="205">
        <v>26722.8868312757</v>
      </c>
      <c r="I38" s="205">
        <v>28710.4780487805</v>
      </c>
      <c r="J38" s="206">
        <v>28644.5838206628</v>
      </c>
      <c r="K38" s="56">
        <f>((J38-F38)/ABS(F38))</f>
        <v>0.17376250015978767</v>
      </c>
    </row>
    <row r="39" spans="3:11" ht="12" customHeight="1" x14ac:dyDescent="0.25">
      <c r="E39" s="30" t="s">
        <v>253</v>
      </c>
      <c r="F39" s="204">
        <v>21365.4204946996</v>
      </c>
      <c r="G39" s="205">
        <v>22318.789883268499</v>
      </c>
      <c r="H39" s="205">
        <v>22974.089430894299</v>
      </c>
      <c r="I39" s="205">
        <v>25856.622222222199</v>
      </c>
      <c r="J39" s="206">
        <v>27010.721419185302</v>
      </c>
      <c r="K39" s="56">
        <f>((J39-F39)/ABS(F39))</f>
        <v>0.26422606219644523</v>
      </c>
    </row>
    <row r="40" spans="3:11" ht="12" customHeight="1" x14ac:dyDescent="0.25">
      <c r="E40" s="30" t="s">
        <v>156</v>
      </c>
      <c r="F40" s="207">
        <v>23117.708112906701</v>
      </c>
      <c r="G40" s="208">
        <v>22619.8925460479</v>
      </c>
      <c r="H40" s="208">
        <v>25581.053329805</v>
      </c>
      <c r="I40" s="208">
        <v>27067.8701474669</v>
      </c>
      <c r="J40" s="209">
        <v>28604.16630412385</v>
      </c>
      <c r="K40" s="56">
        <f>((J40-F40)/ABS(F40))</f>
        <v>0.23732708123233198</v>
      </c>
    </row>
    <row r="41" spans="3:11" s="39" customFormat="1" ht="12" customHeight="1" x14ac:dyDescent="0.25">
      <c r="E41" s="26" t="s">
        <v>132</v>
      </c>
      <c r="F41" s="51">
        <v>76478.3405676127</v>
      </c>
      <c r="G41" s="52">
        <v>70047.887910328296</v>
      </c>
      <c r="H41" s="52">
        <v>78508.712396694202</v>
      </c>
      <c r="I41" s="52">
        <v>75423</v>
      </c>
      <c r="J41" s="53">
        <v>66606.850325379593</v>
      </c>
      <c r="K41" s="54">
        <f>IF(ISERROR((J41-F41)/ABS(F41)),"NA", IF(((J41-F41)/ABS(F41))=-1, "NA", ((J41-F41)/ABS(F41))))</f>
        <v>-0.1290756332965404</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254</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25" t="str">
        <f>F6</f>
        <v>2014-2015</v>
      </c>
      <c r="G70" s="25" t="str">
        <f>G6</f>
        <v>2015-2016</v>
      </c>
      <c r="H70" s="25" t="str">
        <f>H6</f>
        <v>2016-2017</v>
      </c>
      <c r="I70" s="25" t="str">
        <f>I6</f>
        <v>2017-2018</v>
      </c>
      <c r="J70" s="25" t="str">
        <f>J6</f>
        <v>2018-2019</v>
      </c>
      <c r="K70" s="161" t="s">
        <v>148</v>
      </c>
    </row>
    <row r="71" spans="5:11" x14ac:dyDescent="0.25">
      <c r="E71" s="30" t="s">
        <v>301</v>
      </c>
      <c r="F71" s="212">
        <v>17814.620683912748</v>
      </c>
      <c r="G71" s="213">
        <v>17163.453322012851</v>
      </c>
      <c r="H71" s="213">
        <v>19153.21211789595</v>
      </c>
      <c r="I71" s="213">
        <v>20646.141682684749</v>
      </c>
      <c r="J71" s="214">
        <v>19955.947487351252</v>
      </c>
      <c r="K71" s="55">
        <f>((J71-F71)/ABS(F71))</f>
        <v>0.12020052750111036</v>
      </c>
    </row>
    <row r="72" spans="5:11" x14ac:dyDescent="0.25">
      <c r="E72" s="30" t="s">
        <v>184</v>
      </c>
      <c r="F72" s="215">
        <v>27232.490555748402</v>
      </c>
      <c r="G72" s="216">
        <v>25561.200992361097</v>
      </c>
      <c r="H72" s="216">
        <v>29364.595242118401</v>
      </c>
      <c r="I72" s="216">
        <v>34307.349844654455</v>
      </c>
      <c r="J72" s="217">
        <v>35140.241614738399</v>
      </c>
      <c r="K72" s="56">
        <f>((J72-F72)/ABS(F72))</f>
        <v>0.29037928215936831</v>
      </c>
    </row>
    <row r="73" spans="5:11" x14ac:dyDescent="0.25">
      <c r="E73" s="30" t="s">
        <v>185</v>
      </c>
      <c r="F73" s="215">
        <v>25574.363388767801</v>
      </c>
      <c r="G73" s="216">
        <v>23751.571040562347</v>
      </c>
      <c r="H73" s="216">
        <v>24479.4165125078</v>
      </c>
      <c r="I73" s="216">
        <v>24828.825873540351</v>
      </c>
      <c r="J73" s="217">
        <v>24824.36617357405</v>
      </c>
      <c r="K73" s="56">
        <f>((J73-F73)/ABS(F73))</f>
        <v>-2.9326134292873458E-2</v>
      </c>
    </row>
    <row r="74" spans="5:11" x14ac:dyDescent="0.25">
      <c r="E74" s="30" t="s">
        <v>221</v>
      </c>
      <c r="F74" s="215">
        <v>17158.842293794351</v>
      </c>
      <c r="G74" s="216">
        <v>13961.874192775151</v>
      </c>
      <c r="H74" s="216">
        <v>15992.254046003851</v>
      </c>
      <c r="I74" s="216">
        <v>16840.0735283047</v>
      </c>
      <c r="J74" s="217">
        <v>20230.1689948413</v>
      </c>
      <c r="K74" s="56">
        <f>((J74-F74)/ABS(F74))</f>
        <v>0.17899381837419898</v>
      </c>
    </row>
    <row r="75" spans="5:11" x14ac:dyDescent="0.25">
      <c r="E75" s="30" t="s">
        <v>156</v>
      </c>
      <c r="F75" s="225">
        <v>23117.708112906701</v>
      </c>
      <c r="G75" s="226">
        <v>22619.8925460479</v>
      </c>
      <c r="H75" s="226">
        <v>25581.053329805</v>
      </c>
      <c r="I75" s="226">
        <v>27067.8701474669</v>
      </c>
      <c r="J75" s="227">
        <v>28604.16630412385</v>
      </c>
      <c r="K75" s="56">
        <f>((J75-F75)/ABS(F75))</f>
        <v>0.23732708123233198</v>
      </c>
    </row>
    <row r="76" spans="5:11" x14ac:dyDescent="0.25">
      <c r="E76" s="26" t="s">
        <v>132</v>
      </c>
      <c r="F76" s="51">
        <v>76478.3405676127</v>
      </c>
      <c r="G76" s="52">
        <v>70047.887910328296</v>
      </c>
      <c r="H76" s="52">
        <v>78508.712396694202</v>
      </c>
      <c r="I76" s="52">
        <v>75423</v>
      </c>
      <c r="J76" s="53">
        <v>66606.850325379593</v>
      </c>
      <c r="K76" s="54">
        <f>IF(ISERROR((J76-F76)/ABS(F76)),"NA", IF(((J76-F76)/ABS(F76))=-1, "NA", ((J76-F76)/ABS(F76))))</f>
        <v>-0.1290756332965404</v>
      </c>
    </row>
  </sheetData>
  <sheetProtection algorithmName="SHA-512" hashValue="b/4ReyrsmyfmR4mXps+AmN3netnpi4T23Kk2KiA1W93vXd7tBuv/8Pj8YltPXB7GiN1TNHEfol4oEqdGSiY/UA==" saltValue="jzbj0bsxRAMak8BUee8u2A=="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8">
    <pageSetUpPr fitToPage="1"/>
  </sheetPr>
  <dimension ref="A1:R78"/>
  <sheetViews>
    <sheetView showGridLines="0" showRowColHeaders="0" topLeftCell="A41"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302</v>
      </c>
      <c r="C2" s="295"/>
      <c r="D2" s="295"/>
      <c r="E2" s="295"/>
      <c r="F2" s="295"/>
      <c r="G2" s="295"/>
      <c r="H2" s="295"/>
      <c r="I2" s="295"/>
      <c r="J2" s="295"/>
      <c r="K2" s="295"/>
      <c r="L2" s="295"/>
      <c r="M2" s="295"/>
    </row>
    <row r="3" spans="1:13" ht="20.25" customHeight="1" x14ac:dyDescent="0.25"/>
    <row r="4" spans="1:13" s="4" customFormat="1" ht="50.1" customHeight="1" x14ac:dyDescent="0.25">
      <c r="C4" s="289" t="s">
        <v>303</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130" t="s">
        <v>132</v>
      </c>
      <c r="F7" s="51">
        <v>76478.3405676127</v>
      </c>
      <c r="G7" s="52">
        <v>70047.887910328296</v>
      </c>
      <c r="H7" s="52">
        <v>78508.712396694202</v>
      </c>
      <c r="I7" s="52">
        <v>75423</v>
      </c>
      <c r="J7" s="53">
        <v>66606.850325379593</v>
      </c>
      <c r="K7" s="54">
        <f>IF(ISERROR((J7-F7)/ABS(F7)),"NA", IF(((J7-F7)/ABS(F7))=-1, "NA", ((J7-F7)/ABS(F7))))</f>
        <v>-0.1290756332965404</v>
      </c>
      <c r="L7" s="101" t="s">
        <v>189</v>
      </c>
      <c r="M7" s="220" t="s">
        <v>190</v>
      </c>
    </row>
    <row r="8" spans="1:13" ht="20.25" customHeight="1" x14ac:dyDescent="0.25">
      <c r="C8" s="4"/>
      <c r="K8" s="4"/>
      <c r="L8" s="4"/>
    </row>
    <row r="9" spans="1:13" s="4" customFormat="1" ht="20.25" customHeight="1" x14ac:dyDescent="0.25">
      <c r="C9" s="289" t="s">
        <v>304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305</v>
      </c>
      <c r="F36" s="201">
        <v>14062.048736051</v>
      </c>
      <c r="G36" s="202">
        <v>14116.9402412281</v>
      </c>
      <c r="H36" s="202">
        <v>16078.2336217553</v>
      </c>
      <c r="I36" s="202">
        <v>18019.379214780602</v>
      </c>
      <c r="J36" s="203">
        <v>18396.132741050402</v>
      </c>
      <c r="K36" s="55">
        <f t="shared" ref="K36:K41" si="0">((J36-F36)/ABS(F36))</f>
        <v>0.30821141971212718</v>
      </c>
    </row>
    <row r="37" spans="3:11" ht="12" customHeight="1" x14ac:dyDescent="0.25">
      <c r="E37" s="30" t="s">
        <v>193</v>
      </c>
      <c r="F37" s="204">
        <v>14044.0053884149</v>
      </c>
      <c r="G37" s="205">
        <v>14056.0099656357</v>
      </c>
      <c r="H37" s="205">
        <v>15150.482352941201</v>
      </c>
      <c r="I37" s="205">
        <v>17312.685639229399</v>
      </c>
      <c r="J37" s="206">
        <v>18033.992731677801</v>
      </c>
      <c r="K37" s="56">
        <f t="shared" si="0"/>
        <v>0.2841060817702547</v>
      </c>
    </row>
    <row r="38" spans="3:11" ht="12" customHeight="1" x14ac:dyDescent="0.25">
      <c r="E38" s="30" t="s">
        <v>194</v>
      </c>
      <c r="F38" s="204">
        <v>13098.816446361099</v>
      </c>
      <c r="G38" s="205">
        <v>12975.257313635</v>
      </c>
      <c r="H38" s="205">
        <v>14970.298057655251</v>
      </c>
      <c r="I38" s="205">
        <v>16325.433558447152</v>
      </c>
      <c r="J38" s="206">
        <v>16678.197371310402</v>
      </c>
      <c r="K38" s="56">
        <f t="shared" si="0"/>
        <v>0.27325987348602537</v>
      </c>
    </row>
    <row r="39" spans="3:11" ht="12" customHeight="1" x14ac:dyDescent="0.25">
      <c r="E39" s="30" t="s">
        <v>306</v>
      </c>
      <c r="F39" s="204">
        <v>92866.188157330151</v>
      </c>
      <c r="G39" s="205">
        <v>89969.443909178342</v>
      </c>
      <c r="H39" s="205">
        <v>97485.483143585239</v>
      </c>
      <c r="I39" s="205">
        <v>106838.1481814115</v>
      </c>
      <c r="J39" s="206">
        <v>108064.1801480555</v>
      </c>
      <c r="K39" s="56">
        <f t="shared" si="0"/>
        <v>0.16365474121730425</v>
      </c>
    </row>
    <row r="40" spans="3:11" ht="12" customHeight="1" x14ac:dyDescent="0.25">
      <c r="E40" s="30" t="s">
        <v>307</v>
      </c>
      <c r="F40" s="204">
        <v>17538.979827069503</v>
      </c>
      <c r="G40" s="205">
        <v>16049.0837650537</v>
      </c>
      <c r="H40" s="205">
        <v>16692.24025977905</v>
      </c>
      <c r="I40" s="205">
        <v>18366.508284132698</v>
      </c>
      <c r="J40" s="206">
        <v>19308.17370345135</v>
      </c>
      <c r="K40" s="56">
        <f t="shared" si="0"/>
        <v>0.10087210851632826</v>
      </c>
    </row>
    <row r="41" spans="3:11" ht="12" customHeight="1" x14ac:dyDescent="0.25">
      <c r="E41" s="30" t="s">
        <v>156</v>
      </c>
      <c r="F41" s="207">
        <v>23117.708112906701</v>
      </c>
      <c r="G41" s="208">
        <v>22619.8925460479</v>
      </c>
      <c r="H41" s="208">
        <v>25581.053329805</v>
      </c>
      <c r="I41" s="208">
        <v>27067.8701474669</v>
      </c>
      <c r="J41" s="209">
        <v>28604.16630412385</v>
      </c>
      <c r="K41" s="56">
        <f t="shared" si="0"/>
        <v>0.23732708123233198</v>
      </c>
    </row>
    <row r="42" spans="3:11" s="39" customFormat="1" ht="12" customHeight="1" x14ac:dyDescent="0.25">
      <c r="E42" s="130" t="s">
        <v>132</v>
      </c>
      <c r="F42" s="51">
        <v>76478.3405676127</v>
      </c>
      <c r="G42" s="52">
        <v>70047.887910328296</v>
      </c>
      <c r="H42" s="52">
        <v>78508.712396694202</v>
      </c>
      <c r="I42" s="52">
        <v>75423</v>
      </c>
      <c r="J42" s="53">
        <v>66606.850325379593</v>
      </c>
      <c r="K42" s="54">
        <f>IF(ISERROR((J42-F42)/ABS(F42)),"NA", IF(((J42-F42)/ABS(F42))=-1, "NA", ((J42-F42)/ABS(F42))))</f>
        <v>-0.1290756332965404</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261</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198</v>
      </c>
      <c r="F72" s="212">
        <v>24396.025385312802</v>
      </c>
      <c r="G72" s="213">
        <v>22894.173497267799</v>
      </c>
      <c r="H72" s="213">
        <v>25378.3695976155</v>
      </c>
      <c r="I72" s="213">
        <v>26178.662298387098</v>
      </c>
      <c r="J72" s="214">
        <v>29738.2933406714</v>
      </c>
      <c r="K72" s="55">
        <f t="shared" ref="K72:K77" si="1">((J72-F72)/ABS(F72))</f>
        <v>0.21898107872009417</v>
      </c>
    </row>
    <row r="73" spans="5:11" x14ac:dyDescent="0.25">
      <c r="E73" s="30" t="s">
        <v>199</v>
      </c>
      <c r="F73" s="215">
        <v>9433.0651233396602</v>
      </c>
      <c r="G73" s="216">
        <v>9096.9239254991353</v>
      </c>
      <c r="H73" s="216">
        <v>9480.28059271036</v>
      </c>
      <c r="I73" s="216">
        <v>11246.9724312079</v>
      </c>
      <c r="J73" s="217">
        <v>13291.92922131635</v>
      </c>
      <c r="K73" s="56">
        <f t="shared" si="1"/>
        <v>0.40907849649303668</v>
      </c>
    </row>
    <row r="74" spans="5:11" x14ac:dyDescent="0.25">
      <c r="E74" s="30" t="s">
        <v>200</v>
      </c>
      <c r="F74" s="215">
        <v>22514.230425055899</v>
      </c>
      <c r="G74" s="216">
        <v>23847.797423887601</v>
      </c>
      <c r="H74" s="216">
        <v>27747.287977632801</v>
      </c>
      <c r="I74" s="216">
        <v>31425.244150559502</v>
      </c>
      <c r="J74" s="217">
        <v>32288.488000000001</v>
      </c>
      <c r="K74" s="56">
        <f t="shared" si="1"/>
        <v>0.43413687212095031</v>
      </c>
    </row>
    <row r="75" spans="5:11" x14ac:dyDescent="0.25">
      <c r="E75" s="30" t="s">
        <v>201</v>
      </c>
      <c r="F75" s="215">
        <v>107963.0861725185</v>
      </c>
      <c r="G75" s="216">
        <v>111934.2310861717</v>
      </c>
      <c r="H75" s="216">
        <v>135553.35971087852</v>
      </c>
      <c r="I75" s="216">
        <v>136669.57010368898</v>
      </c>
      <c r="J75" s="217">
        <v>152680.22013383498</v>
      </c>
      <c r="K75" s="56">
        <f t="shared" si="1"/>
        <v>0.41418910431905592</v>
      </c>
    </row>
    <row r="76" spans="5:11" x14ac:dyDescent="0.25">
      <c r="E76" s="30" t="s">
        <v>308</v>
      </c>
      <c r="F76" s="215">
        <v>23117.708112906701</v>
      </c>
      <c r="G76" s="216">
        <v>22032.583146067402</v>
      </c>
      <c r="H76" s="216">
        <v>22003.309742032699</v>
      </c>
      <c r="I76" s="216">
        <v>22105.4165484447</v>
      </c>
      <c r="J76" s="217">
        <v>27445.82950073235</v>
      </c>
      <c r="K76" s="56">
        <f t="shared" si="1"/>
        <v>0.18722104140631671</v>
      </c>
    </row>
    <row r="77" spans="5:11" x14ac:dyDescent="0.25">
      <c r="E77" s="30" t="s">
        <v>156</v>
      </c>
      <c r="F77" s="225">
        <v>23117.708112906701</v>
      </c>
      <c r="G77" s="226">
        <v>22619.8925460479</v>
      </c>
      <c r="H77" s="226">
        <v>25581.053329805</v>
      </c>
      <c r="I77" s="226">
        <v>27067.8701474669</v>
      </c>
      <c r="J77" s="227">
        <v>28604.16630412385</v>
      </c>
      <c r="K77" s="56">
        <f t="shared" si="1"/>
        <v>0.23732708123233198</v>
      </c>
    </row>
    <row r="78" spans="5:11" x14ac:dyDescent="0.25">
      <c r="E78" s="130" t="s">
        <v>132</v>
      </c>
      <c r="F78" s="51">
        <v>76478.3405676127</v>
      </c>
      <c r="G78" s="52">
        <v>70047.887910328296</v>
      </c>
      <c r="H78" s="52">
        <v>78508.712396694202</v>
      </c>
      <c r="I78" s="52">
        <v>75423</v>
      </c>
      <c r="J78" s="53">
        <v>66606.850325379593</v>
      </c>
      <c r="K78" s="54">
        <f>IF(ISERROR((J78-F78)/ABS(F78)),"NA", IF(((J78-F78)/ABS(F78))=-1, "NA", ((J78-F78)/ABS(F78))))</f>
        <v>-0.1290756332965404</v>
      </c>
    </row>
  </sheetData>
  <sheetProtection algorithmName="SHA-512" hashValue="Hufh6nmFqqQbxeNZRjEWOQfhWmHqqqxL2hn5rWILZ/VYMN+aG6DScn9XYGd7wxXXGVvQUGvj20AR+324E5bwtw==" saltValue="pTTv9vgBFX4GQ5qLebJMcQ=="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7">
    <pageSetUpPr autoPageBreaks="0" fitToPage="1"/>
  </sheetPr>
  <dimension ref="A1:S75"/>
  <sheetViews>
    <sheetView showGridLines="0" showRowColHeaders="0" topLeftCell="A25"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2.8" x14ac:dyDescent="0.4">
      <c r="B2" s="291" t="s">
        <v>309</v>
      </c>
      <c r="C2" s="291"/>
      <c r="D2" s="291"/>
      <c r="E2" s="291"/>
      <c r="F2" s="291"/>
      <c r="G2" s="291"/>
      <c r="H2" s="291"/>
      <c r="I2" s="291"/>
      <c r="J2" s="291"/>
      <c r="K2" s="291"/>
      <c r="L2" s="291"/>
      <c r="M2" s="291"/>
    </row>
    <row r="3" spans="1:19" ht="20.25" customHeight="1" x14ac:dyDescent="0.25"/>
    <row r="4" spans="1:19" s="4" customFormat="1" ht="36" customHeight="1" x14ac:dyDescent="0.3">
      <c r="C4" s="289" t="s">
        <v>310</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9467.0166944908196</v>
      </c>
      <c r="G7" s="52">
        <v>9310.9839871897493</v>
      </c>
      <c r="H7" s="52">
        <v>9594.1933884297505</v>
      </c>
      <c r="I7" s="52">
        <v>9631.1437262357395</v>
      </c>
      <c r="J7" s="53">
        <v>9075.6261749819205</v>
      </c>
      <c r="K7" s="54">
        <f>IF(ISERROR((J7-F7)/ABS(F7)),"NA", IF(((J7-F7)/ABS(F7))=-1, "NA", ((J7-F7)/ABS(F7))))</f>
        <v>-4.1342540331281201E-2</v>
      </c>
    </row>
    <row r="8" spans="1:19" s="4" customFormat="1" ht="20.25" customHeight="1" x14ac:dyDescent="0.25">
      <c r="D8" s="50"/>
      <c r="P8" s="27"/>
      <c r="R8" s="27"/>
      <c r="S8" s="27"/>
    </row>
    <row r="9" spans="1:19" ht="20.25" customHeight="1" x14ac:dyDescent="0.25">
      <c r="C9" s="289" t="s">
        <v>265</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43" t="str">
        <f>F6</f>
        <v>2014-2015</v>
      </c>
      <c r="G35" s="25" t="str">
        <f>G6</f>
        <v>2015-2016</v>
      </c>
      <c r="H35" s="25" t="str">
        <f>H6</f>
        <v>2016-2017</v>
      </c>
      <c r="I35" s="25" t="str">
        <f>I6</f>
        <v>2017-2018</v>
      </c>
      <c r="J35" s="25" t="str">
        <f>J6</f>
        <v>2018-2019</v>
      </c>
      <c r="K35" s="44" t="s">
        <v>148</v>
      </c>
    </row>
    <row r="36" spans="3:14" ht="12.75" customHeight="1" x14ac:dyDescent="0.25">
      <c r="E36" s="30" t="s">
        <v>206</v>
      </c>
      <c r="F36" s="201">
        <v>10383.4735001273</v>
      </c>
      <c r="G36" s="202">
        <v>10346.960988168699</v>
      </c>
      <c r="H36" s="202">
        <v>10784.456997026649</v>
      </c>
      <c r="I36" s="202">
        <v>11150.54699249425</v>
      </c>
      <c r="J36" s="203">
        <v>11658.20560522085</v>
      </c>
      <c r="K36" s="55">
        <f t="shared" ref="K36:K42" si="0">(J36-F36)/ABS(F36)</f>
        <v>0.1227654796901944</v>
      </c>
    </row>
    <row r="37" spans="3:14" ht="12.75" customHeight="1" x14ac:dyDescent="0.25">
      <c r="E37" s="30" t="s">
        <v>207</v>
      </c>
      <c r="F37" s="204">
        <v>9658.8897827835899</v>
      </c>
      <c r="G37" s="205">
        <v>9948.6077712610004</v>
      </c>
      <c r="H37" s="205">
        <v>9859.9547738693509</v>
      </c>
      <c r="I37" s="205">
        <v>10238.4718954248</v>
      </c>
      <c r="J37" s="206">
        <v>10226.594301221199</v>
      </c>
      <c r="K37" s="56">
        <f t="shared" si="0"/>
        <v>5.8775338698812948E-2</v>
      </c>
    </row>
    <row r="38" spans="3:14" ht="12.75" customHeight="1" x14ac:dyDescent="0.25">
      <c r="E38" s="30" t="s">
        <v>208</v>
      </c>
      <c r="F38" s="204">
        <v>8734.8245537675211</v>
      </c>
      <c r="G38" s="205">
        <v>8825.2535323850952</v>
      </c>
      <c r="H38" s="205">
        <v>8922.1496042823892</v>
      </c>
      <c r="I38" s="205">
        <v>9087.46746898727</v>
      </c>
      <c r="J38" s="206">
        <v>9291.7863107518297</v>
      </c>
      <c r="K38" s="56">
        <f t="shared" si="0"/>
        <v>6.3763359361817831E-2</v>
      </c>
    </row>
    <row r="39" spans="3:14" ht="12.75" customHeight="1" x14ac:dyDescent="0.25">
      <c r="E39" s="30" t="s">
        <v>209</v>
      </c>
      <c r="F39" s="204">
        <v>9590.5380425875555</v>
      </c>
      <c r="G39" s="205">
        <v>9692.2295661995195</v>
      </c>
      <c r="H39" s="205">
        <v>10002.455039361939</v>
      </c>
      <c r="I39" s="205">
        <v>9964.6227819016458</v>
      </c>
      <c r="J39" s="206">
        <v>10271.003554070601</v>
      </c>
      <c r="K39" s="56">
        <f t="shared" si="0"/>
        <v>7.0951755622195953E-2</v>
      </c>
    </row>
    <row r="40" spans="3:14" ht="12.75" customHeight="1" x14ac:dyDescent="0.25">
      <c r="E40" s="30" t="s">
        <v>154</v>
      </c>
      <c r="F40" s="204">
        <v>7199.8823948681402</v>
      </c>
      <c r="G40" s="205">
        <v>7314.2454212454204</v>
      </c>
      <c r="H40" s="205">
        <v>7391.0499306518705</v>
      </c>
      <c r="I40" s="205">
        <v>7537.0218579234997</v>
      </c>
      <c r="J40" s="206">
        <v>7488.3730886850199</v>
      </c>
      <c r="K40" s="56">
        <f t="shared" si="0"/>
        <v>4.0068806404741718E-2</v>
      </c>
    </row>
    <row r="41" spans="3:14" ht="12.75" customHeight="1" x14ac:dyDescent="0.25">
      <c r="E41" s="30" t="s">
        <v>210</v>
      </c>
      <c r="F41" s="204">
        <v>7454.5341669297795</v>
      </c>
      <c r="G41" s="205">
        <v>7497.461676775265</v>
      </c>
      <c r="H41" s="205">
        <v>7266.4278079163196</v>
      </c>
      <c r="I41" s="205">
        <v>7466.9819855547194</v>
      </c>
      <c r="J41" s="206">
        <v>7518.8984951930652</v>
      </c>
      <c r="K41" s="56">
        <f t="shared" si="0"/>
        <v>8.6342522311886726E-3</v>
      </c>
    </row>
    <row r="42" spans="3:14" ht="12.75" customHeight="1" x14ac:dyDescent="0.25">
      <c r="E42" s="30" t="s">
        <v>156</v>
      </c>
      <c r="F42" s="207">
        <v>8450.5578425208405</v>
      </c>
      <c r="G42" s="208">
        <v>8693.9088662471349</v>
      </c>
      <c r="H42" s="208">
        <v>8846.7418036857634</v>
      </c>
      <c r="I42" s="208">
        <v>9061.4095011650534</v>
      </c>
      <c r="J42" s="209">
        <v>9059.9777456724005</v>
      </c>
      <c r="K42" s="210">
        <f t="shared" si="0"/>
        <v>7.2115937729593391E-2</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25" t="str">
        <f>F6</f>
        <v>2014-2015</v>
      </c>
      <c r="G70" s="25" t="str">
        <f>G6</f>
        <v>2015-2016</v>
      </c>
      <c r="H70" s="25" t="str">
        <f>H6</f>
        <v>2016-2017</v>
      </c>
      <c r="I70" s="25" t="str">
        <f>I6</f>
        <v>2017-2018</v>
      </c>
      <c r="J70" s="25" t="str">
        <f>J6</f>
        <v>2018-2019</v>
      </c>
      <c r="K70" s="44" t="s">
        <v>148</v>
      </c>
      <c r="L70" s="24"/>
    </row>
    <row r="71" spans="4:12" x14ac:dyDescent="0.25">
      <c r="E71" s="30" t="s">
        <v>158</v>
      </c>
      <c r="F71" s="212">
        <v>8763.7579951354019</v>
      </c>
      <c r="G71" s="213">
        <v>8715.0940058023989</v>
      </c>
      <c r="H71" s="213">
        <v>9305.8593457550487</v>
      </c>
      <c r="I71" s="213">
        <v>9602.0239020593544</v>
      </c>
      <c r="J71" s="214">
        <v>9737.2000091000355</v>
      </c>
      <c r="K71" s="55">
        <f>(J71-F71)/ABS(F71)</f>
        <v>0.1110758665979792</v>
      </c>
    </row>
    <row r="72" spans="4:12" x14ac:dyDescent="0.25">
      <c r="E72" s="30" t="s">
        <v>159</v>
      </c>
      <c r="F72" s="215">
        <v>7454.5341669297795</v>
      </c>
      <c r="G72" s="216">
        <v>7497.461676775265</v>
      </c>
      <c r="H72" s="216">
        <v>7266.4278079163196</v>
      </c>
      <c r="I72" s="216">
        <v>7466.9819855547194</v>
      </c>
      <c r="J72" s="217">
        <v>7518.8984951930652</v>
      </c>
      <c r="K72" s="56">
        <f>(J72-F72)/ABS(F72)</f>
        <v>8.6342522311886726E-3</v>
      </c>
    </row>
    <row r="73" spans="4:12" x14ac:dyDescent="0.25">
      <c r="E73" s="30" t="s">
        <v>160</v>
      </c>
      <c r="F73" s="215">
        <v>5600.7169463523078</v>
      </c>
      <c r="G73" s="216">
        <v>5075.485015644017</v>
      </c>
      <c r="H73" s="216">
        <v>5320.534344555972</v>
      </c>
      <c r="I73" s="216">
        <v>5456.9529878354624</v>
      </c>
      <c r="J73" s="217">
        <v>5650.7785988775704</v>
      </c>
      <c r="K73" s="56">
        <f>(J73-F73)/ABS(F73)</f>
        <v>8.9384364546162762E-3</v>
      </c>
    </row>
    <row r="74" spans="4:12" x14ac:dyDescent="0.25">
      <c r="E74" s="30" t="s">
        <v>156</v>
      </c>
      <c r="F74" s="207">
        <v>8450.5578425208405</v>
      </c>
      <c r="G74" s="208">
        <v>8693.9088662471349</v>
      </c>
      <c r="H74" s="208">
        <v>8846.7418036857634</v>
      </c>
      <c r="I74" s="208">
        <v>9061.4095011650534</v>
      </c>
      <c r="J74" s="218">
        <v>9059.9777456724005</v>
      </c>
      <c r="K74" s="210">
        <f>(J74-F74)/ABS(F74)</f>
        <v>7.2115937729593391E-2</v>
      </c>
    </row>
    <row r="75" spans="4:12" s="32" customFormat="1" x14ac:dyDescent="0.25">
      <c r="E75" s="26" t="s">
        <v>132</v>
      </c>
      <c r="F75" s="51">
        <v>9467.0166944908196</v>
      </c>
      <c r="G75" s="52">
        <v>9310.9839871897493</v>
      </c>
      <c r="H75" s="52">
        <v>9594.1933884297505</v>
      </c>
      <c r="I75" s="52">
        <v>9631.1437262357395</v>
      </c>
      <c r="J75" s="53">
        <v>9075.6261749819205</v>
      </c>
      <c r="K75" s="54">
        <f>IF(ISERROR((J75-F75)/ABS(F75)),"NA", IF(((J75-F75)/ABS(F75))=-1, "NA", ((J75-F75)/ABS(F75))))</f>
        <v>-4.1342540331281201E-2</v>
      </c>
    </row>
  </sheetData>
  <sheetProtection algorithmName="SHA-512" hashValue="L6fmaM5y/u+Xf3kmTvd7hthlX6G42cP+w7jK83nXV33x4kYrU9iKRQaqMVH/zPKLWaMEKZe0LmWjoZWWpFNwng==" saltValue="b+34djXsMKZ3tR9Bt4Fq4w=="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D19"/>
  <sheetViews>
    <sheetView showGridLines="0" showRowColHeaders="0" workbookViewId="0"/>
  </sheetViews>
  <sheetFormatPr defaultColWidth="8.88671875" defaultRowHeight="13.2" x14ac:dyDescent="0.25"/>
  <cols>
    <col min="1" max="1" width="6.6640625" style="50" customWidth="1"/>
    <col min="2" max="2" width="53.109375" style="50" customWidth="1"/>
    <col min="3" max="3" width="49.6640625" style="50" customWidth="1"/>
    <col min="4" max="16384" width="8.88671875" style="50"/>
  </cols>
  <sheetData>
    <row r="1" spans="2:4" x14ac:dyDescent="0.25">
      <c r="D1" s="177"/>
    </row>
    <row r="2" spans="2:4" ht="24.75" customHeight="1" x14ac:dyDescent="0.4">
      <c r="B2" s="283" t="s">
        <v>16</v>
      </c>
      <c r="C2" s="283"/>
    </row>
    <row r="3" spans="2:4" ht="15" customHeight="1" x14ac:dyDescent="0.4">
      <c r="B3" s="178"/>
      <c r="C3" s="178"/>
    </row>
    <row r="4" spans="2:4" ht="18" customHeight="1" x14ac:dyDescent="0.25">
      <c r="B4" s="284" t="s">
        <v>111</v>
      </c>
      <c r="C4" s="284"/>
    </row>
    <row r="5" spans="2:4" ht="24.75" customHeight="1" x14ac:dyDescent="0.3">
      <c r="B5" s="179"/>
    </row>
    <row r="6" spans="2:4" ht="24.75" customHeight="1" x14ac:dyDescent="0.3">
      <c r="B6" s="33" t="s">
        <v>112</v>
      </c>
      <c r="C6" s="179" t="s">
        <v>113</v>
      </c>
    </row>
    <row r="7" spans="2:4" ht="15" customHeight="1" x14ac:dyDescent="0.3">
      <c r="B7" s="33"/>
      <c r="C7" s="179"/>
    </row>
    <row r="8" spans="2:4" ht="123" customHeight="1" x14ac:dyDescent="0.25">
      <c r="B8" s="284" t="s">
        <v>114</v>
      </c>
      <c r="C8" s="284"/>
    </row>
    <row r="9" spans="2:4" ht="24.75" customHeight="1" x14ac:dyDescent="0.3">
      <c r="B9" s="179"/>
    </row>
    <row r="10" spans="2:4" ht="24.75" customHeight="1" x14ac:dyDescent="0.3">
      <c r="B10" s="33" t="s">
        <v>115</v>
      </c>
      <c r="C10" s="179" t="s">
        <v>116</v>
      </c>
    </row>
    <row r="11" spans="2:4" ht="15" customHeight="1" x14ac:dyDescent="0.3">
      <c r="B11" s="33"/>
      <c r="C11" s="179" t="s">
        <v>117</v>
      </c>
    </row>
    <row r="12" spans="2:4" ht="15" customHeight="1" x14ac:dyDescent="0.3">
      <c r="B12" s="33"/>
      <c r="C12" s="179"/>
    </row>
    <row r="13" spans="2:4" ht="123" customHeight="1" x14ac:dyDescent="0.25">
      <c r="B13" s="284" t="s">
        <v>118</v>
      </c>
      <c r="C13" s="284"/>
    </row>
    <row r="14" spans="2:4" ht="24.75" customHeight="1" x14ac:dyDescent="0.25"/>
    <row r="15" spans="2:4" s="180" customFormat="1" ht="20.100000000000001" customHeight="1" x14ac:dyDescent="0.25">
      <c r="B15" s="285" t="s">
        <v>119</v>
      </c>
      <c r="C15" s="285"/>
    </row>
    <row r="16" spans="2:4" s="180" customFormat="1" ht="20.100000000000001" customHeight="1" x14ac:dyDescent="0.25">
      <c r="B16" s="281" t="s">
        <v>120</v>
      </c>
      <c r="C16" s="281"/>
      <c r="D16" s="181"/>
    </row>
    <row r="17" spans="2:4" s="180" customFormat="1" ht="15" customHeight="1" x14ac:dyDescent="0.25"/>
    <row r="18" spans="2:4" s="180" customFormat="1" ht="32.1" customHeight="1" x14ac:dyDescent="0.25">
      <c r="B18" s="279" t="s">
        <v>121</v>
      </c>
      <c r="C18" s="280"/>
    </row>
    <row r="19" spans="2:4" s="180" customFormat="1" ht="20.100000000000001" customHeight="1" x14ac:dyDescent="0.25">
      <c r="B19" s="281" t="s">
        <v>107</v>
      </c>
      <c r="C19" s="282"/>
      <c r="D19" s="181"/>
    </row>
  </sheetData>
  <sheetProtection algorithmName="SHA-512" hashValue="zXxoiOMhg79x8v5/utO1flz8IA2Ax1BaXglTCk1z4ANGpAsQgEC7QnnOJC9YcHLTPUgrNULEAoAw5nvo/0dJEQ==" saltValue="HP4uqa5QpGKWQ1OnaKopsQ==" spinCount="100000" sheet="1" scenarios="1"/>
  <mergeCells count="8">
    <mergeCell ref="B18:C18"/>
    <mergeCell ref="B19:C19"/>
    <mergeCell ref="B2:C2"/>
    <mergeCell ref="B4:C4"/>
    <mergeCell ref="B8:C8"/>
    <mergeCell ref="B13:C13"/>
    <mergeCell ref="B15:C15"/>
    <mergeCell ref="B16:C16"/>
  </mergeCells>
  <hyperlinks>
    <hyperlink ref="B16" r:id="rId1" xr:uid="{00000000-0004-0000-0300-000000000000}"/>
    <hyperlink ref="B16:C16" r:id="rId2" display="http://www.cic.edu/BenchmarkingServices" xr:uid="{00000000-0004-0000-0300-000001000000}"/>
    <hyperlink ref="B19" r:id="rId3" xr:uid="{00000000-0004-0000-0300-000002000000}"/>
  </hyperlinks>
  <printOptions horizontalCentered="1"/>
  <pageMargins left="0.69" right="0.91" top="1" bottom="1" header="0.5" footer="0.5"/>
  <pageSetup orientation="portrait" r:id="rId4"/>
  <headerFooter alignWithMargins="0">
    <oddFooter>&amp;L&amp;11&amp;K000000CIC Key Indicators Tool: Part B&amp;C&amp;11 &amp;K0000002021&amp;R&amp;11&amp;K000000&amp;P</oddFooter>
  </headerFooter>
  <drawing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8">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47.1" customHeight="1" x14ac:dyDescent="0.4">
      <c r="B2" s="295" t="s">
        <v>311</v>
      </c>
      <c r="C2" s="295"/>
      <c r="D2" s="295"/>
      <c r="E2" s="295"/>
      <c r="F2" s="295"/>
      <c r="G2" s="295"/>
      <c r="H2" s="295"/>
      <c r="I2" s="295"/>
      <c r="J2" s="295"/>
      <c r="K2" s="295"/>
      <c r="L2" s="295"/>
      <c r="M2" s="295"/>
    </row>
    <row r="3" spans="1:13" ht="20.25" customHeight="1" x14ac:dyDescent="0.25"/>
    <row r="4" spans="1:13" s="4" customFormat="1" ht="50.1" customHeight="1" x14ac:dyDescent="0.25">
      <c r="C4" s="289" t="s">
        <v>312</v>
      </c>
      <c r="D4" s="289"/>
      <c r="E4" s="289"/>
      <c r="F4" s="289"/>
      <c r="G4" s="289"/>
      <c r="H4" s="289"/>
      <c r="I4" s="289"/>
      <c r="J4" s="289"/>
      <c r="K4" s="289"/>
      <c r="L4" s="289"/>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9467.0166944908196</v>
      </c>
      <c r="G7" s="52">
        <v>9310.9839871897493</v>
      </c>
      <c r="H7" s="52">
        <v>9594.1933884297505</v>
      </c>
      <c r="I7" s="52">
        <v>9631.1437262357395</v>
      </c>
      <c r="J7" s="53">
        <v>9075.6261749819205</v>
      </c>
      <c r="K7" s="54">
        <f>IF(ISERROR((J7-F7)/ABS(F7)),"NA", IF(((J7-F7)/ABS(F7))=-1, "NA", ((J7-F7)/ABS(F7))))</f>
        <v>-4.1342540331281201E-2</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169</v>
      </c>
      <c r="F36" s="201">
        <v>14176.2816901408</v>
      </c>
      <c r="G36" s="202">
        <v>14039.483675019001</v>
      </c>
      <c r="H36" s="202">
        <v>14452.351177730199</v>
      </c>
      <c r="I36" s="202">
        <v>15180.285573122501</v>
      </c>
      <c r="J36" s="203">
        <v>15084.563687544</v>
      </c>
      <c r="K36" s="55">
        <f>((J36-F36)/ABS(F36))</f>
        <v>6.4070538188789189E-2</v>
      </c>
    </row>
    <row r="37" spans="3:11" ht="12" customHeight="1" x14ac:dyDescent="0.25">
      <c r="E37" s="30" t="s">
        <v>170</v>
      </c>
      <c r="F37" s="204">
        <v>9157.3621517771408</v>
      </c>
      <c r="G37" s="205">
        <v>9570.3166058394199</v>
      </c>
      <c r="H37" s="205">
        <v>9756.8874172185406</v>
      </c>
      <c r="I37" s="205">
        <v>9827.1221966044905</v>
      </c>
      <c r="J37" s="206">
        <v>10088.0053603335</v>
      </c>
      <c r="K37" s="56">
        <f>((J37-F37)/ABS(F37))</f>
        <v>0.10162786980918433</v>
      </c>
    </row>
    <row r="38" spans="3:11" ht="12" customHeight="1" x14ac:dyDescent="0.25">
      <c r="E38" s="30" t="s">
        <v>171</v>
      </c>
      <c r="F38" s="204">
        <v>7733.8064085447304</v>
      </c>
      <c r="G38" s="205">
        <v>7777.3244047619</v>
      </c>
      <c r="H38" s="205">
        <v>7741.3174273858904</v>
      </c>
      <c r="I38" s="205">
        <v>7995.2852221839503</v>
      </c>
      <c r="J38" s="206">
        <v>7995.1443123938898</v>
      </c>
      <c r="K38" s="56">
        <f>((J38-F38)/ABS(F38))</f>
        <v>3.3791627310507673E-2</v>
      </c>
    </row>
    <row r="39" spans="3:11" ht="12" customHeight="1" x14ac:dyDescent="0.25">
      <c r="E39" s="30" t="s">
        <v>172</v>
      </c>
      <c r="F39" s="204">
        <v>5808.5302526527803</v>
      </c>
      <c r="G39" s="205">
        <v>5598.9279357741798</v>
      </c>
      <c r="H39" s="205">
        <v>5664.2390078979352</v>
      </c>
      <c r="I39" s="205">
        <v>5719.9587024669454</v>
      </c>
      <c r="J39" s="206">
        <v>5939.4915672679299</v>
      </c>
      <c r="K39" s="56">
        <f>((J39-F39)/ABS(F39))</f>
        <v>2.2546377296621466E-2</v>
      </c>
    </row>
    <row r="40" spans="3:11" ht="12" customHeight="1" x14ac:dyDescent="0.25">
      <c r="E40" s="30" t="s">
        <v>156</v>
      </c>
      <c r="F40" s="207">
        <v>8450.5578425208405</v>
      </c>
      <c r="G40" s="208">
        <v>8693.9088662471349</v>
      </c>
      <c r="H40" s="208">
        <v>8846.7418036857634</v>
      </c>
      <c r="I40" s="208">
        <v>9061.4095011650534</v>
      </c>
      <c r="J40" s="209">
        <v>9059.9777456724005</v>
      </c>
      <c r="K40" s="210">
        <f>((J40-F40)/ABS(F40))</f>
        <v>7.2115937729593391E-2</v>
      </c>
    </row>
    <row r="41" spans="3:11" s="37" customFormat="1" ht="12" customHeight="1" x14ac:dyDescent="0.25">
      <c r="C41" s="32"/>
      <c r="D41" s="221"/>
      <c r="E41" s="26" t="s">
        <v>132</v>
      </c>
      <c r="F41" s="51">
        <v>9467.0166944908196</v>
      </c>
      <c r="G41" s="52">
        <v>9310.9839871897493</v>
      </c>
      <c r="H41" s="52">
        <v>9594.1933884297505</v>
      </c>
      <c r="I41" s="52">
        <v>9631.1437262357395</v>
      </c>
      <c r="J41" s="53">
        <v>9075.6261749819205</v>
      </c>
      <c r="K41" s="54">
        <f>IF(ISERROR((J41-F41)/ABS(F41)),"NA", IF(((J41-F41)/ABS(F41))=-1, "NA", ((J41-F41)/ABS(F41))))</f>
        <v>-4.1342540331281201E-2</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25" t="str">
        <f>G6</f>
        <v>2015-2016</v>
      </c>
      <c r="H70" s="25" t="str">
        <f>H6</f>
        <v>2016-2017</v>
      </c>
      <c r="I70" s="25" t="str">
        <f>I6</f>
        <v>2017-2018</v>
      </c>
      <c r="J70" s="25" t="str">
        <f>J6</f>
        <v>2018-2019</v>
      </c>
      <c r="K70" s="161" t="s">
        <v>148</v>
      </c>
      <c r="L70" s="7"/>
      <c r="M70" s="7"/>
    </row>
    <row r="71" spans="5:13" x14ac:dyDescent="0.25">
      <c r="E71" s="30" t="s">
        <v>169</v>
      </c>
      <c r="F71" s="212">
        <v>10570.1922303422</v>
      </c>
      <c r="G71" s="213">
        <v>10818.22323811165</v>
      </c>
      <c r="H71" s="213">
        <v>11080.9295879537</v>
      </c>
      <c r="I71" s="213">
        <v>11443.66022252875</v>
      </c>
      <c r="J71" s="214">
        <v>11213.71403609385</v>
      </c>
      <c r="K71" s="55">
        <f>((J71-F71)/ABS(F71))</f>
        <v>6.0880804410008066E-2</v>
      </c>
    </row>
    <row r="72" spans="5:13" x14ac:dyDescent="0.25">
      <c r="E72" s="30" t="s">
        <v>170</v>
      </c>
      <c r="F72" s="215">
        <v>7839.6766064678704</v>
      </c>
      <c r="G72" s="216">
        <v>7940.1768149882901</v>
      </c>
      <c r="H72" s="216">
        <v>8152.7345932621201</v>
      </c>
      <c r="I72" s="216">
        <v>7995.2852221839503</v>
      </c>
      <c r="J72" s="217">
        <v>7995.1443123938898</v>
      </c>
      <c r="K72" s="56">
        <f>((J72-F72)/ABS(F72))</f>
        <v>1.9830882538924597E-2</v>
      </c>
    </row>
    <row r="73" spans="5:13" x14ac:dyDescent="0.25">
      <c r="E73" s="30" t="s">
        <v>171</v>
      </c>
      <c r="F73" s="215">
        <v>6605.4807312252997</v>
      </c>
      <c r="G73" s="216">
        <v>6392.9940784603996</v>
      </c>
      <c r="H73" s="216">
        <v>6594.02964652223</v>
      </c>
      <c r="I73" s="216">
        <v>6373.7455197132604</v>
      </c>
      <c r="J73" s="217">
        <v>6188.1534653465396</v>
      </c>
      <c r="K73" s="56">
        <f>((J73-F73)/ABS(F73))</f>
        <v>-6.317893925660531E-2</v>
      </c>
    </row>
    <row r="74" spans="5:13" x14ac:dyDescent="0.25">
      <c r="E74" s="30" t="s">
        <v>172</v>
      </c>
      <c r="F74" s="215">
        <v>4716.1951219512202</v>
      </c>
      <c r="G74" s="216">
        <v>4772.0436137071601</v>
      </c>
      <c r="H74" s="216">
        <v>4827.5062695924798</v>
      </c>
      <c r="I74" s="216">
        <v>4750.98835978836</v>
      </c>
      <c r="J74" s="217">
        <v>5682.0233050847501</v>
      </c>
      <c r="K74" s="56">
        <f>((J74-F74)/ABS(F74))</f>
        <v>0.20478969978111083</v>
      </c>
    </row>
    <row r="75" spans="5:13" x14ac:dyDescent="0.25">
      <c r="E75" s="30" t="s">
        <v>156</v>
      </c>
      <c r="F75" s="207">
        <v>8450.5578425208405</v>
      </c>
      <c r="G75" s="208">
        <v>8693.9088662471349</v>
      </c>
      <c r="H75" s="208">
        <v>8846.7418036857634</v>
      </c>
      <c r="I75" s="208">
        <v>9061.4095011650534</v>
      </c>
      <c r="J75" s="218">
        <v>9059.9777456724005</v>
      </c>
      <c r="K75" s="210">
        <f>((J75-F75)/ABS(F75))</f>
        <v>7.2115937729593391E-2</v>
      </c>
    </row>
    <row r="76" spans="5:13" s="32" customFormat="1" x14ac:dyDescent="0.25">
      <c r="E76" s="26" t="s">
        <v>132</v>
      </c>
      <c r="F76" s="51">
        <v>9467.0166944908196</v>
      </c>
      <c r="G76" s="52">
        <v>9310.9839871897493</v>
      </c>
      <c r="H76" s="52">
        <v>9594.1933884297505</v>
      </c>
      <c r="I76" s="52">
        <v>9631.1437262357395</v>
      </c>
      <c r="J76" s="53">
        <v>9075.6261749819205</v>
      </c>
      <c r="K76" s="54">
        <f>IF(ISERROR((J76-F76)/ABS(F76)),"NA", IF(((J76-F76)/ABS(F76))=-1, "NA", ((J76-F76)/ABS(F76))))</f>
        <v>-4.1342540331281201E-2</v>
      </c>
    </row>
  </sheetData>
  <sheetProtection algorithmName="SHA-512" hashValue="2gQqq1kS842Yk2dwKBArOEt8sGOMov273TDYmIxmJg9NZ0ec/g4uuzpibPChmw/cjS3h3vFQRRQLF5u1cF3oDg==" saltValue="Z6t1F13dpUBDu4INLWbAxA==" spinCount="100000" sheet="1" scenarios="1"/>
  <mergeCells count="5">
    <mergeCell ref="L5:M5"/>
    <mergeCell ref="C9:M9"/>
    <mergeCell ref="C4:L4"/>
    <mergeCell ref="B2:M2"/>
    <mergeCell ref="K5:K6"/>
  </mergeCells>
  <phoneticPr fontId="0" type="noConversion"/>
  <printOptions horizontalCentered="1"/>
  <pageMargins left="0.69" right="0.91" top="1" bottom="1" header="0.5" footer="0.5"/>
  <pageSetup scale="60"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9">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313</v>
      </c>
      <c r="C2" s="295"/>
      <c r="D2" s="295"/>
      <c r="E2" s="295"/>
      <c r="F2" s="295"/>
      <c r="G2" s="295"/>
      <c r="H2" s="295"/>
      <c r="I2" s="295"/>
      <c r="J2" s="295"/>
      <c r="K2" s="295"/>
      <c r="L2" s="295"/>
      <c r="M2" s="295"/>
    </row>
    <row r="3" spans="1:13" ht="20.25" customHeight="1" x14ac:dyDescent="0.25"/>
    <row r="4" spans="1:13" s="4" customFormat="1" ht="36" customHeight="1" x14ac:dyDescent="0.25">
      <c r="C4" s="289" t="s">
        <v>314</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9467.0166944908196</v>
      </c>
      <c r="G7" s="52">
        <v>9310.9839871897493</v>
      </c>
      <c r="H7" s="52">
        <v>9594.1933884297505</v>
      </c>
      <c r="I7" s="52">
        <v>9631.1437262357395</v>
      </c>
      <c r="J7" s="53">
        <v>9075.6261749819205</v>
      </c>
      <c r="K7" s="54">
        <f>IF(ISERROR((J7-F7)/ABS(F7)),"NA", IF(((J7-F7)/ABS(F7))=-1, "NA", ((J7-F7)/ABS(F7))))</f>
        <v>-4.1342540331281201E-2</v>
      </c>
      <c r="L7" s="101" t="s">
        <v>175</v>
      </c>
      <c r="M7" s="220" t="s">
        <v>176</v>
      </c>
    </row>
    <row r="8" spans="1:13" ht="20.25" customHeight="1" x14ac:dyDescent="0.25">
      <c r="C8" s="4"/>
      <c r="K8" s="4"/>
      <c r="L8" s="4"/>
    </row>
    <row r="9" spans="1:13" s="4" customFormat="1" ht="20.25" customHeight="1" x14ac:dyDescent="0.25">
      <c r="C9" s="289" t="s">
        <v>217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218</v>
      </c>
      <c r="F36" s="201">
        <v>8795.1120147564707</v>
      </c>
      <c r="G36" s="202">
        <v>9066.182506930556</v>
      </c>
      <c r="H36" s="202">
        <v>9081.5929071386799</v>
      </c>
      <c r="I36" s="202">
        <v>9015.0372582587606</v>
      </c>
      <c r="J36" s="203">
        <v>9117.8242703254909</v>
      </c>
      <c r="K36" s="55">
        <f>((J36-F36)/ABS(F36))</f>
        <v>3.6692228027064636E-2</v>
      </c>
    </row>
    <row r="37" spans="3:11" ht="12" customHeight="1" x14ac:dyDescent="0.25">
      <c r="E37" s="30" t="s">
        <v>179</v>
      </c>
      <c r="F37" s="204">
        <v>9985.0729652533701</v>
      </c>
      <c r="G37" s="205">
        <v>10118.12531319015</v>
      </c>
      <c r="H37" s="205">
        <v>10376.968812707401</v>
      </c>
      <c r="I37" s="205">
        <v>10547.484730698699</v>
      </c>
      <c r="J37" s="206">
        <v>10536.235380427501</v>
      </c>
      <c r="K37" s="56">
        <f>((J37-F37)/ABS(F37))</f>
        <v>5.5198636714233071E-2</v>
      </c>
    </row>
    <row r="38" spans="3:11" ht="12" customHeight="1" x14ac:dyDescent="0.25">
      <c r="E38" s="30" t="s">
        <v>180</v>
      </c>
      <c r="F38" s="204">
        <v>8030.12048192771</v>
      </c>
      <c r="G38" s="205">
        <v>8210.7000000000007</v>
      </c>
      <c r="H38" s="205">
        <v>8485.0437246963593</v>
      </c>
      <c r="I38" s="205">
        <v>8850.0868263473094</v>
      </c>
      <c r="J38" s="206">
        <v>8808.6395631068008</v>
      </c>
      <c r="K38" s="56">
        <f>((J38-F38)/ABS(F38))</f>
        <v>9.6949863072564951E-2</v>
      </c>
    </row>
    <row r="39" spans="3:11" ht="12" customHeight="1" x14ac:dyDescent="0.25">
      <c r="E39" s="30" t="s">
        <v>219</v>
      </c>
      <c r="F39" s="204">
        <v>7447.2147859922197</v>
      </c>
      <c r="G39" s="205">
        <v>7491.0017889087703</v>
      </c>
      <c r="H39" s="205">
        <v>7683.3057757644401</v>
      </c>
      <c r="I39" s="205">
        <v>7956.3841121495298</v>
      </c>
      <c r="J39" s="206">
        <v>7762.5445816186602</v>
      </c>
      <c r="K39" s="56">
        <f>((J39-F39)/ABS(F39))</f>
        <v>4.2341976791049132E-2</v>
      </c>
    </row>
    <row r="40" spans="3:11" ht="12" customHeight="1" x14ac:dyDescent="0.25">
      <c r="E40" s="30" t="s">
        <v>156</v>
      </c>
      <c r="F40" s="207">
        <v>8450.5578425208405</v>
      </c>
      <c r="G40" s="208">
        <v>8693.9088662471349</v>
      </c>
      <c r="H40" s="208">
        <v>8846.7418036857634</v>
      </c>
      <c r="I40" s="208">
        <v>9061.4095011650534</v>
      </c>
      <c r="J40" s="209">
        <v>9059.9777456724005</v>
      </c>
      <c r="K40" s="56">
        <f>((J40-F40)/ABS(F40))</f>
        <v>7.2115937729593391E-2</v>
      </c>
    </row>
    <row r="41" spans="3:11" s="39" customFormat="1" ht="12" customHeight="1" x14ac:dyDescent="0.25">
      <c r="E41" s="26" t="s">
        <v>132</v>
      </c>
      <c r="F41" s="51">
        <v>9467.0166944908196</v>
      </c>
      <c r="G41" s="52">
        <v>9310.9839871897493</v>
      </c>
      <c r="H41" s="52">
        <v>9594.1933884297505</v>
      </c>
      <c r="I41" s="52">
        <v>9631.1437262357395</v>
      </c>
      <c r="J41" s="53">
        <v>9075.6261749819205</v>
      </c>
      <c r="K41" s="54">
        <f>IF(ISERROR((J41-F41)/ABS(F41)),"NA", IF(((J41-F41)/ABS(F41))=-1, "NA", ((J41-F41)/ABS(F41))))</f>
        <v>-4.1342540331281201E-2</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25" t="str">
        <f>F6</f>
        <v>2014-2015</v>
      </c>
      <c r="G70" s="25" t="str">
        <f>G6</f>
        <v>2015-2016</v>
      </c>
      <c r="H70" s="25" t="str">
        <f>H6</f>
        <v>2016-2017</v>
      </c>
      <c r="I70" s="25" t="str">
        <f>I6</f>
        <v>2017-2018</v>
      </c>
      <c r="J70" s="25" t="str">
        <f>J6</f>
        <v>2018-2019</v>
      </c>
      <c r="K70" s="161" t="s">
        <v>148</v>
      </c>
    </row>
    <row r="71" spans="5:11" x14ac:dyDescent="0.25">
      <c r="E71" s="30" t="s">
        <v>183</v>
      </c>
      <c r="F71" s="212">
        <v>6010.7119030403601</v>
      </c>
      <c r="G71" s="213">
        <v>5940.6062489403193</v>
      </c>
      <c r="H71" s="213">
        <v>5797.7478876874602</v>
      </c>
      <c r="I71" s="213">
        <v>5858.7071410614199</v>
      </c>
      <c r="J71" s="214">
        <v>5792.9687781008051</v>
      </c>
      <c r="K71" s="55">
        <f>((J71-F71)/ABS(F71))</f>
        <v>-3.6225846197921303E-2</v>
      </c>
    </row>
    <row r="72" spans="5:11" x14ac:dyDescent="0.25">
      <c r="E72" s="30" t="s">
        <v>184</v>
      </c>
      <c r="F72" s="215">
        <v>8430.9168230895302</v>
      </c>
      <c r="G72" s="216">
        <v>9004.5371609739159</v>
      </c>
      <c r="H72" s="216">
        <v>9475.6819881908559</v>
      </c>
      <c r="I72" s="216">
        <v>9732.1603250256849</v>
      </c>
      <c r="J72" s="217">
        <v>10117.896567422929</v>
      </c>
      <c r="K72" s="56">
        <f>((J72-F72)/ABS(F72))</f>
        <v>0.2000944594439969</v>
      </c>
    </row>
    <row r="73" spans="5:11" x14ac:dyDescent="0.25">
      <c r="E73" s="30" t="s">
        <v>185</v>
      </c>
      <c r="F73" s="215">
        <v>7464.1406848217448</v>
      </c>
      <c r="G73" s="216">
        <v>7765.4194943529646</v>
      </c>
      <c r="H73" s="216">
        <v>7357.7845535291945</v>
      </c>
      <c r="I73" s="216">
        <v>7533.6748355581094</v>
      </c>
      <c r="J73" s="217">
        <v>7834.8853144793047</v>
      </c>
      <c r="K73" s="56">
        <f>((J73-F73)/ABS(F73))</f>
        <v>4.9670102067002224E-2</v>
      </c>
    </row>
    <row r="74" spans="5:11" x14ac:dyDescent="0.25">
      <c r="E74" s="30" t="s">
        <v>221</v>
      </c>
      <c r="F74" s="215">
        <v>5882.56994180334</v>
      </c>
      <c r="G74" s="216">
        <v>5705.2413830834903</v>
      </c>
      <c r="H74" s="216">
        <v>5712.5791774080644</v>
      </c>
      <c r="I74" s="216">
        <v>5881.7985111981498</v>
      </c>
      <c r="J74" s="217">
        <v>6490.1400704501002</v>
      </c>
      <c r="K74" s="56">
        <f>((J74-F74)/ABS(F74))</f>
        <v>0.10328311174495031</v>
      </c>
    </row>
    <row r="75" spans="5:11" x14ac:dyDescent="0.25">
      <c r="E75" s="30" t="s">
        <v>156</v>
      </c>
      <c r="F75" s="225">
        <v>8450.5578425208405</v>
      </c>
      <c r="G75" s="226">
        <v>8693.9088662471349</v>
      </c>
      <c r="H75" s="226">
        <v>8846.7418036857634</v>
      </c>
      <c r="I75" s="226">
        <v>9061.4095011650534</v>
      </c>
      <c r="J75" s="227">
        <v>9059.9777456724005</v>
      </c>
      <c r="K75" s="56">
        <f>((J75-F75)/ABS(F75))</f>
        <v>7.2115937729593391E-2</v>
      </c>
    </row>
    <row r="76" spans="5:11" x14ac:dyDescent="0.25">
      <c r="E76" s="26" t="s">
        <v>132</v>
      </c>
      <c r="F76" s="51">
        <v>9467.0166944908196</v>
      </c>
      <c r="G76" s="52">
        <v>9310.9839871897493</v>
      </c>
      <c r="H76" s="52">
        <v>9594.1933884297505</v>
      </c>
      <c r="I76" s="52">
        <v>9631.1437262357395</v>
      </c>
      <c r="J76" s="53">
        <v>9075.6261749819205</v>
      </c>
      <c r="K76" s="54">
        <f>IF(ISERROR((J76-F76)/ABS(F76)),"NA", IF(((J76-F76)/ABS(F76))=-1, "NA", ((J76-F76)/ABS(F76))))</f>
        <v>-4.1342540331281201E-2</v>
      </c>
    </row>
  </sheetData>
  <sheetProtection algorithmName="SHA-512" hashValue="m4UXBKe0TA2QiVxzMe+A+v3UmFrfF4QKNNeKsQ6VEwuvT5za7Nw7hI9ocRLAEf30kYAIWSkO8oFp98ZucAT3WA==" saltValue="lnOt6IqJPUsBQxM+sHOmHg=="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7">
    <pageSetUpPr fitToPage="1"/>
  </sheetPr>
  <dimension ref="A1:R78"/>
  <sheetViews>
    <sheetView showGridLines="0" showRowColHeaders="0" topLeftCell="A4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315</v>
      </c>
      <c r="C2" s="295"/>
      <c r="D2" s="295"/>
      <c r="E2" s="295"/>
      <c r="F2" s="295"/>
      <c r="G2" s="295"/>
      <c r="H2" s="295"/>
      <c r="I2" s="295"/>
      <c r="J2" s="295"/>
      <c r="K2" s="295"/>
      <c r="L2" s="295"/>
      <c r="M2" s="295"/>
    </row>
    <row r="3" spans="1:13" ht="20.25" customHeight="1" x14ac:dyDescent="0.25"/>
    <row r="4" spans="1:13" s="4" customFormat="1" ht="50.1" customHeight="1" x14ac:dyDescent="0.25">
      <c r="C4" s="289" t="s">
        <v>316</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9467.0166944908196</v>
      </c>
      <c r="G7" s="52">
        <v>9310.9839871897493</v>
      </c>
      <c r="H7" s="52">
        <v>9594.1933884297505</v>
      </c>
      <c r="I7" s="52">
        <v>9631.1437262357395</v>
      </c>
      <c r="J7" s="53">
        <v>9075.6261749819205</v>
      </c>
      <c r="K7" s="54">
        <f>IF(ISERROR((J7-F7)/ABS(F7)),"NA", IF(((J7-F7)/ABS(F7))=-1, "NA", ((J7-F7)/ABS(F7))))</f>
        <v>-4.1342540331281201E-2</v>
      </c>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225</v>
      </c>
      <c r="F36" s="201">
        <v>8290.0233386075906</v>
      </c>
      <c r="G36" s="202">
        <v>8531.1090564248498</v>
      </c>
      <c r="H36" s="202">
        <v>8390.5896927651102</v>
      </c>
      <c r="I36" s="202">
        <v>8513.6482950039608</v>
      </c>
      <c r="J36" s="203">
        <v>8813.1920693928096</v>
      </c>
      <c r="K36" s="55">
        <f t="shared" ref="K36:K41" si="0">((J36-F36)/ABS(F36))</f>
        <v>6.310823376681729E-2</v>
      </c>
    </row>
    <row r="37" spans="3:11" ht="12" customHeight="1" x14ac:dyDescent="0.25">
      <c r="E37" s="30" t="s">
        <v>226</v>
      </c>
      <c r="F37" s="204">
        <v>7873.707944615745</v>
      </c>
      <c r="G37" s="205">
        <v>7943.6861773776745</v>
      </c>
      <c r="H37" s="205">
        <v>8217.0300685052898</v>
      </c>
      <c r="I37" s="205">
        <v>8256.0790700979305</v>
      </c>
      <c r="J37" s="206">
        <v>8233.197860984561</v>
      </c>
      <c r="K37" s="56">
        <f t="shared" si="0"/>
        <v>4.5657004158332411E-2</v>
      </c>
    </row>
    <row r="38" spans="3:11" ht="12" customHeight="1" x14ac:dyDescent="0.25">
      <c r="E38" s="30" t="s">
        <v>194</v>
      </c>
      <c r="F38" s="204">
        <v>7424.6408530721546</v>
      </c>
      <c r="G38" s="205">
        <v>7608.8947990319448</v>
      </c>
      <c r="H38" s="205">
        <v>7668.007184660175</v>
      </c>
      <c r="I38" s="205">
        <v>7573.9322761303301</v>
      </c>
      <c r="J38" s="206">
        <v>7706.8319649314099</v>
      </c>
      <c r="K38" s="56">
        <f t="shared" si="0"/>
        <v>3.8007375365838834E-2</v>
      </c>
    </row>
    <row r="39" spans="3:11" ht="12" customHeight="1" x14ac:dyDescent="0.25">
      <c r="E39" s="30" t="s">
        <v>227</v>
      </c>
      <c r="F39" s="204">
        <v>13476.952311822599</v>
      </c>
      <c r="G39" s="205">
        <v>13686.76298042975</v>
      </c>
      <c r="H39" s="205">
        <v>13780.12022567965</v>
      </c>
      <c r="I39" s="205">
        <v>14016.626246952801</v>
      </c>
      <c r="J39" s="206">
        <v>14305.07816280485</v>
      </c>
      <c r="K39" s="56">
        <f t="shared" si="0"/>
        <v>6.1447561126693397E-2</v>
      </c>
    </row>
    <row r="40" spans="3:11" ht="12" customHeight="1" x14ac:dyDescent="0.25">
      <c r="E40" s="30" t="s">
        <v>228</v>
      </c>
      <c r="F40" s="204">
        <v>6762.1019553072601</v>
      </c>
      <c r="G40" s="205">
        <v>7010.3804347826099</v>
      </c>
      <c r="H40" s="205">
        <v>7044.16842105263</v>
      </c>
      <c r="I40" s="205">
        <v>7152.9309677419396</v>
      </c>
      <c r="J40" s="206">
        <v>7143.4492900608502</v>
      </c>
      <c r="K40" s="56">
        <f t="shared" si="0"/>
        <v>5.6394792222008459E-2</v>
      </c>
    </row>
    <row r="41" spans="3:11" ht="12" customHeight="1" x14ac:dyDescent="0.25">
      <c r="E41" s="30" t="s">
        <v>156</v>
      </c>
      <c r="F41" s="207">
        <v>8450.5578425208405</v>
      </c>
      <c r="G41" s="208">
        <v>8693.9088662471349</v>
      </c>
      <c r="H41" s="208">
        <v>8846.7418036857634</v>
      </c>
      <c r="I41" s="208">
        <v>9061.4095011650534</v>
      </c>
      <c r="J41" s="209">
        <v>9059.9777456724005</v>
      </c>
      <c r="K41" s="56">
        <f t="shared" si="0"/>
        <v>7.2115937729593391E-2</v>
      </c>
    </row>
    <row r="42" spans="3:11" s="39" customFormat="1" ht="12" customHeight="1" x14ac:dyDescent="0.25">
      <c r="E42" s="26" t="s">
        <v>132</v>
      </c>
      <c r="F42" s="51">
        <v>9467.0166944908196</v>
      </c>
      <c r="G42" s="52">
        <v>9310.9839871897493</v>
      </c>
      <c r="H42" s="52">
        <v>9594.1933884297505</v>
      </c>
      <c r="I42" s="52">
        <v>9631.1437262357395</v>
      </c>
      <c r="J42" s="53">
        <v>9075.6261749819205</v>
      </c>
      <c r="K42" s="54">
        <f>IF(ISERROR((J42-F42)/ABS(F42)),"NA", IF(((J42-F42)/ABS(F42))=-1, "NA", ((J42-F42)/ABS(F42))))</f>
        <v>-4.1342540331281201E-2</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230</v>
      </c>
      <c r="F72" s="212">
        <v>7575.4423629565154</v>
      </c>
      <c r="G72" s="213">
        <v>7561.8971744079445</v>
      </c>
      <c r="H72" s="213">
        <v>7141.1495597473495</v>
      </c>
      <c r="I72" s="213">
        <v>7456.5647758181503</v>
      </c>
      <c r="J72" s="214">
        <v>7606.6739358705599</v>
      </c>
      <c r="K72" s="55">
        <f t="shared" ref="K72:K77" si="1">((J72-F72)/ABS(F72))</f>
        <v>4.1227391639549939E-3</v>
      </c>
    </row>
    <row r="73" spans="5:11" x14ac:dyDescent="0.25">
      <c r="E73" s="30" t="s">
        <v>199</v>
      </c>
      <c r="F73" s="215">
        <v>7258.7796764607101</v>
      </c>
      <c r="G73" s="216">
        <v>7151.2834430729399</v>
      </c>
      <c r="H73" s="216">
        <v>6937.5139943587101</v>
      </c>
      <c r="I73" s="216">
        <v>7307.485391457225</v>
      </c>
      <c r="J73" s="217">
        <v>7453.4526147024098</v>
      </c>
      <c r="K73" s="56">
        <f t="shared" si="1"/>
        <v>2.681896226620558E-2</v>
      </c>
    </row>
    <row r="74" spans="5:11" x14ac:dyDescent="0.25">
      <c r="E74" s="30" t="s">
        <v>200</v>
      </c>
      <c r="F74" s="215">
        <v>7931.5950864422202</v>
      </c>
      <c r="G74" s="216">
        <v>7940.1768149882901</v>
      </c>
      <c r="H74" s="216">
        <v>7683.3057757644401</v>
      </c>
      <c r="I74" s="216">
        <v>7731.4024242424202</v>
      </c>
      <c r="J74" s="217">
        <v>6819.56407185629</v>
      </c>
      <c r="K74" s="56">
        <f t="shared" si="1"/>
        <v>-0.14020269598567475</v>
      </c>
    </row>
    <row r="75" spans="5:11" x14ac:dyDescent="0.25">
      <c r="E75" s="30" t="s">
        <v>201</v>
      </c>
      <c r="F75" s="215">
        <v>12465.599751630751</v>
      </c>
      <c r="G75" s="216">
        <v>11810.988995503651</v>
      </c>
      <c r="H75" s="216">
        <v>11711.8190418995</v>
      </c>
      <c r="I75" s="216">
        <v>12665.476850702151</v>
      </c>
      <c r="J75" s="217">
        <v>12728.2476025082</v>
      </c>
      <c r="K75" s="56">
        <f t="shared" si="1"/>
        <v>2.1069812613154802E-2</v>
      </c>
    </row>
    <row r="76" spans="5:11" x14ac:dyDescent="0.25">
      <c r="E76" s="30" t="s">
        <v>202</v>
      </c>
      <c r="F76" s="215">
        <v>6318.1166666666704</v>
      </c>
      <c r="G76" s="216">
        <v>6489.3776070252497</v>
      </c>
      <c r="H76" s="216">
        <v>6594.02964652223</v>
      </c>
      <c r="I76" s="216">
        <v>6373.7455197132604</v>
      </c>
      <c r="J76" s="217">
        <v>7310.6513761467904</v>
      </c>
      <c r="K76" s="56">
        <f t="shared" si="1"/>
        <v>0.15709344443045306</v>
      </c>
    </row>
    <row r="77" spans="5:11" x14ac:dyDescent="0.25">
      <c r="E77" s="30" t="s">
        <v>156</v>
      </c>
      <c r="F77" s="225">
        <v>8450.5578425208405</v>
      </c>
      <c r="G77" s="226">
        <v>8693.9088662471349</v>
      </c>
      <c r="H77" s="226">
        <v>8846.7418036857634</v>
      </c>
      <c r="I77" s="226">
        <v>9061.4095011650534</v>
      </c>
      <c r="J77" s="227">
        <v>9059.9777456724005</v>
      </c>
      <c r="K77" s="56">
        <f t="shared" si="1"/>
        <v>7.2115937729593391E-2</v>
      </c>
    </row>
    <row r="78" spans="5:11" x14ac:dyDescent="0.25">
      <c r="E78" s="26" t="s">
        <v>132</v>
      </c>
      <c r="F78" s="51">
        <v>9467.0166944908196</v>
      </c>
      <c r="G78" s="52">
        <v>9310.9839871897493</v>
      </c>
      <c r="H78" s="52">
        <v>9594.1933884297505</v>
      </c>
      <c r="I78" s="52">
        <v>9631.1437262357395</v>
      </c>
      <c r="J78" s="53">
        <v>9075.6261749819205</v>
      </c>
      <c r="K78" s="54">
        <f>IF(ISERROR((J78-F78)/ABS(F78)),"NA", IF(((J78-F78)/ABS(F78))=-1, "NA", ((J78-F78)/ABS(F78))))</f>
        <v>-4.1342540331281201E-2</v>
      </c>
    </row>
  </sheetData>
  <sheetProtection algorithmName="SHA-512" hashValue="Wer/mAfo9sCmsDhDPxaVF2x4Ahg3cwr/MsV8Aha83iBUNZ8JKXgL2WkI76mNH3mNJ99jMp8kyoe8appo5gQVBQ==" saltValue="sZPh6CWLjiG8QA1iyZQA/g==" spinCount="100000" sheet="1" scenarios="1"/>
  <mergeCells count="3">
    <mergeCell ref="C4:M4"/>
    <mergeCell ref="C9:M9"/>
    <mergeCell ref="B2:M2"/>
  </mergeCells>
  <phoneticPr fontId="0" type="noConversion"/>
  <printOptions horizontalCentered="1"/>
  <pageMargins left="0.69" right="0.91" top="1" bottom="1" header="0.5" footer="0.5"/>
  <pageSetup scale="58"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0">
    <pageSetUpPr autoPageBreaks="0" fitToPage="1"/>
  </sheetPr>
  <dimension ref="A1:S75"/>
  <sheetViews>
    <sheetView showGridLines="0" showRowColHeaders="0" topLeftCell="A36"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3.25" customHeight="1" x14ac:dyDescent="0.4">
      <c r="B2" s="295" t="s">
        <v>317</v>
      </c>
      <c r="C2" s="295"/>
      <c r="D2" s="295"/>
      <c r="E2" s="295"/>
      <c r="F2" s="295"/>
      <c r="G2" s="295"/>
      <c r="H2" s="295"/>
      <c r="I2" s="295"/>
      <c r="J2" s="295"/>
      <c r="K2" s="295"/>
      <c r="L2" s="295"/>
      <c r="M2" s="295"/>
    </row>
    <row r="3" spans="1:19" ht="20.25" customHeight="1" x14ac:dyDescent="0.25"/>
    <row r="4" spans="1:19" s="4" customFormat="1" ht="36" customHeight="1" x14ac:dyDescent="0.3">
      <c r="C4" s="289" t="s">
        <v>318</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134</v>
      </c>
      <c r="G6" s="25" t="s">
        <v>124</v>
      </c>
      <c r="H6" s="25" t="s">
        <v>125</v>
      </c>
      <c r="I6" s="25" t="s">
        <v>126</v>
      </c>
      <c r="J6" s="25" t="s">
        <v>127</v>
      </c>
      <c r="K6" s="161" t="s">
        <v>148</v>
      </c>
    </row>
    <row r="7" spans="1:19" s="4" customFormat="1" ht="15" customHeight="1" x14ac:dyDescent="0.25">
      <c r="C7" s="23"/>
      <c r="D7" s="7"/>
      <c r="E7" s="26" t="s">
        <v>132</v>
      </c>
      <c r="F7" s="51">
        <v>30515.957429048402</v>
      </c>
      <c r="G7" s="52">
        <v>29513.208967173701</v>
      </c>
      <c r="H7" s="52">
        <v>30475.146280991699</v>
      </c>
      <c r="I7" s="52">
        <v>29264.768060836501</v>
      </c>
      <c r="J7" s="53">
        <v>27668.053506869099</v>
      </c>
      <c r="K7" s="54">
        <f>IF(ISERROR((J7-F7)/ABS(F7)),"NA", IF(((J7-F7)/ABS(F7))=-1, "NA", ((J7-F7)/ABS(F7))))</f>
        <v>-9.3325071933294756E-2</v>
      </c>
    </row>
    <row r="8" spans="1:19" s="4" customFormat="1" ht="20.25" customHeight="1" x14ac:dyDescent="0.25">
      <c r="D8" s="50"/>
      <c r="P8" s="27"/>
      <c r="R8" s="27"/>
      <c r="S8" s="27"/>
    </row>
    <row r="9" spans="1:19" ht="20.25" customHeight="1" x14ac:dyDescent="0.25">
      <c r="C9" s="289" t="s">
        <v>265</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43" t="str">
        <f>F6</f>
        <v>2014-2015</v>
      </c>
      <c r="G35" s="25" t="str">
        <f>G6</f>
        <v>2015-2016</v>
      </c>
      <c r="H35" s="25" t="str">
        <f>H6</f>
        <v>2016-2017</v>
      </c>
      <c r="I35" s="25" t="str">
        <f>I6</f>
        <v>2017-2018</v>
      </c>
      <c r="J35" s="25" t="str">
        <f>J6</f>
        <v>2018-2019</v>
      </c>
      <c r="K35" s="44" t="s">
        <v>148</v>
      </c>
    </row>
    <row r="36" spans="3:14" ht="12.75" customHeight="1" x14ac:dyDescent="0.25">
      <c r="E36" s="30" t="s">
        <v>206</v>
      </c>
      <c r="F36" s="201">
        <v>27733.643108896547</v>
      </c>
      <c r="G36" s="202">
        <v>28517.85568295695</v>
      </c>
      <c r="H36" s="202">
        <v>29226.506479843403</v>
      </c>
      <c r="I36" s="202">
        <v>30118.347252558851</v>
      </c>
      <c r="J36" s="203">
        <v>31865.3718507796</v>
      </c>
      <c r="K36" s="55">
        <f t="shared" ref="K36:K42" si="0">(J36-F36)/ABS(F36)</f>
        <v>0.14897893960990846</v>
      </c>
    </row>
    <row r="37" spans="3:14" ht="12.75" customHeight="1" x14ac:dyDescent="0.25">
      <c r="E37" s="30" t="s">
        <v>207</v>
      </c>
      <c r="F37" s="204">
        <v>27078.294577430399</v>
      </c>
      <c r="G37" s="205">
        <v>28009.694039182999</v>
      </c>
      <c r="H37" s="205">
        <v>28107.7145566619</v>
      </c>
      <c r="I37" s="205">
        <v>28873.2552879922</v>
      </c>
      <c r="J37" s="206">
        <v>29160.187482768099</v>
      </c>
      <c r="K37" s="56">
        <f t="shared" si="0"/>
        <v>7.6884195915090797E-2</v>
      </c>
    </row>
    <row r="38" spans="3:14" ht="12.75" customHeight="1" x14ac:dyDescent="0.25">
      <c r="E38" s="30" t="s">
        <v>208</v>
      </c>
      <c r="F38" s="204">
        <v>23234.922752572002</v>
      </c>
      <c r="G38" s="205">
        <v>24578.05116469815</v>
      </c>
      <c r="H38" s="205">
        <v>24759.19563857195</v>
      </c>
      <c r="I38" s="205">
        <v>25730.6691502502</v>
      </c>
      <c r="J38" s="206">
        <v>26676.030096501501</v>
      </c>
      <c r="K38" s="56">
        <f t="shared" si="0"/>
        <v>0.14810065781469339</v>
      </c>
    </row>
    <row r="39" spans="3:14" ht="12.75" customHeight="1" x14ac:dyDescent="0.25">
      <c r="E39" s="30" t="s">
        <v>209</v>
      </c>
      <c r="F39" s="204">
        <v>32655.5097724519</v>
      </c>
      <c r="G39" s="205">
        <v>31393.335670723252</v>
      </c>
      <c r="H39" s="205">
        <v>31619.632712151899</v>
      </c>
      <c r="I39" s="205">
        <v>32480.987147582047</v>
      </c>
      <c r="J39" s="206">
        <v>33502.193238283449</v>
      </c>
      <c r="K39" s="56">
        <f t="shared" si="0"/>
        <v>2.5927736903553381E-2</v>
      </c>
    </row>
    <row r="40" spans="3:14" ht="12.75" customHeight="1" x14ac:dyDescent="0.25">
      <c r="E40" s="30" t="s">
        <v>154</v>
      </c>
      <c r="F40" s="204">
        <v>23433.442040185499</v>
      </c>
      <c r="G40" s="205">
        <v>24024.2507788162</v>
      </c>
      <c r="H40" s="205">
        <v>24840.7357954545</v>
      </c>
      <c r="I40" s="205">
        <v>24979.772972973002</v>
      </c>
      <c r="J40" s="206">
        <v>25482.240000000002</v>
      </c>
      <c r="K40" s="56">
        <f t="shared" si="0"/>
        <v>8.743051730518564E-2</v>
      </c>
    </row>
    <row r="41" spans="3:14" ht="12.75" customHeight="1" x14ac:dyDescent="0.25">
      <c r="E41" s="30" t="s">
        <v>210</v>
      </c>
      <c r="F41" s="204">
        <v>21538.640648014349</v>
      </c>
      <c r="G41" s="205">
        <v>21894.3816027879</v>
      </c>
      <c r="H41" s="205">
        <v>22877.335558740451</v>
      </c>
      <c r="I41" s="205">
        <v>23225.376503089901</v>
      </c>
      <c r="J41" s="206">
        <v>24453.997365470299</v>
      </c>
      <c r="K41" s="56">
        <f t="shared" si="0"/>
        <v>0.13535472201328164</v>
      </c>
    </row>
    <row r="42" spans="3:14" ht="12.75" customHeight="1" x14ac:dyDescent="0.25">
      <c r="E42" s="30" t="s">
        <v>156</v>
      </c>
      <c r="F42" s="207">
        <v>24676.205998379752</v>
      </c>
      <c r="G42" s="208">
        <v>25364.204752083548</v>
      </c>
      <c r="H42" s="208">
        <v>25597.573827915003</v>
      </c>
      <c r="I42" s="208">
        <v>26342.8406702598</v>
      </c>
      <c r="J42" s="209">
        <v>27452.913328013499</v>
      </c>
      <c r="K42" s="210">
        <f t="shared" si="0"/>
        <v>0.11252569904044678</v>
      </c>
    </row>
    <row r="43" spans="3:14" ht="20.25" customHeight="1" x14ac:dyDescent="0.25"/>
    <row r="44" spans="3:14" ht="30" customHeight="1" x14ac:dyDescent="0.3">
      <c r="C44" s="290" t="s">
        <v>211</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25" t="str">
        <f>F6</f>
        <v>2014-2015</v>
      </c>
      <c r="G70" s="25" t="str">
        <f>G6</f>
        <v>2015-2016</v>
      </c>
      <c r="H70" s="25" t="str">
        <f>H6</f>
        <v>2016-2017</v>
      </c>
      <c r="I70" s="25" t="str">
        <f>I6</f>
        <v>2017-2018</v>
      </c>
      <c r="J70" s="25" t="str">
        <f>J6</f>
        <v>2018-2019</v>
      </c>
      <c r="K70" s="44" t="s">
        <v>148</v>
      </c>
      <c r="L70" s="24"/>
    </row>
    <row r="71" spans="4:12" x14ac:dyDescent="0.25">
      <c r="E71" s="30" t="s">
        <v>158</v>
      </c>
      <c r="F71" s="212">
        <v>26051.519777962974</v>
      </c>
      <c r="G71" s="213">
        <v>25393.866382220549</v>
      </c>
      <c r="H71" s="213">
        <v>25553.590238949051</v>
      </c>
      <c r="I71" s="213">
        <v>25890.000273384801</v>
      </c>
      <c r="J71" s="214">
        <v>27871.312934359397</v>
      </c>
      <c r="K71" s="55">
        <f>(J71-F71)/ABS(F71)</f>
        <v>6.9853627423909034E-2</v>
      </c>
    </row>
    <row r="72" spans="4:12" x14ac:dyDescent="0.25">
      <c r="E72" s="30" t="s">
        <v>159</v>
      </c>
      <c r="F72" s="215">
        <v>21538.640648014349</v>
      </c>
      <c r="G72" s="216">
        <v>21894.3816027879</v>
      </c>
      <c r="H72" s="216">
        <v>22877.335558740451</v>
      </c>
      <c r="I72" s="216">
        <v>23225.376503089901</v>
      </c>
      <c r="J72" s="217">
        <v>24453.997365470299</v>
      </c>
      <c r="K72" s="56">
        <f>(J72-F72)/ABS(F72)</f>
        <v>0.13535472201328164</v>
      </c>
    </row>
    <row r="73" spans="4:12" x14ac:dyDescent="0.25">
      <c r="E73" s="30" t="s">
        <v>160</v>
      </c>
      <c r="F73" s="215">
        <v>17772.426488188499</v>
      </c>
      <c r="G73" s="216">
        <v>17915.792252530951</v>
      </c>
      <c r="H73" s="216">
        <v>18175.290967993828</v>
      </c>
      <c r="I73" s="216">
        <v>19278.685323170052</v>
      </c>
      <c r="J73" s="217">
        <v>20090.011991204399</v>
      </c>
      <c r="K73" s="56">
        <f>(J73-F73)/ABS(F73)</f>
        <v>0.13040343728844006</v>
      </c>
    </row>
    <row r="74" spans="4:12" x14ac:dyDescent="0.25">
      <c r="E74" s="30" t="s">
        <v>156</v>
      </c>
      <c r="F74" s="207">
        <v>24676.205998379752</v>
      </c>
      <c r="G74" s="208">
        <v>25364.204752083548</v>
      </c>
      <c r="H74" s="208">
        <v>25597.573827915003</v>
      </c>
      <c r="I74" s="208">
        <v>26342.8406702598</v>
      </c>
      <c r="J74" s="218">
        <v>27452.913328013499</v>
      </c>
      <c r="K74" s="210">
        <f>(J74-F74)/ABS(F74)</f>
        <v>0.11252569904044678</v>
      </c>
    </row>
    <row r="75" spans="4:12" s="32" customFormat="1" x14ac:dyDescent="0.25">
      <c r="E75" s="26" t="s">
        <v>132</v>
      </c>
      <c r="F75" s="51">
        <v>30515.957429048402</v>
      </c>
      <c r="G75" s="52">
        <v>29513.208967173701</v>
      </c>
      <c r="H75" s="52">
        <v>30475.146280991699</v>
      </c>
      <c r="I75" s="52">
        <v>29264.768060836501</v>
      </c>
      <c r="J75" s="53">
        <v>27668.053506869099</v>
      </c>
      <c r="K75" s="54">
        <f>IF(ISERROR((J75-F75)/ABS(F75)),"NA", IF(((J75-F75)/ABS(F75))=-1, "NA", ((J75-F75)/ABS(F75))))</f>
        <v>-9.3325071933294756E-2</v>
      </c>
    </row>
  </sheetData>
  <sheetProtection algorithmName="SHA-512" hashValue="/WCu3vfXAxReDo4lZAeIQUBmsF3CdSqB5bevUoY79YluIWyYitLVmKUlzd1Et+mqr8xODqyguVc1ws1AbzzxPw==" saltValue="BGkcN0hV556eQVyvcjGebg=="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1">
    <pageSetUpPr fitToPage="1"/>
  </sheetPr>
  <dimension ref="A1:R82"/>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23.25" customHeight="1" x14ac:dyDescent="0.4">
      <c r="B2" s="295" t="s">
        <v>319</v>
      </c>
      <c r="C2" s="295"/>
      <c r="D2" s="295"/>
      <c r="E2" s="295"/>
      <c r="F2" s="295"/>
      <c r="G2" s="295"/>
      <c r="H2" s="295"/>
      <c r="I2" s="295"/>
      <c r="J2" s="295"/>
      <c r="K2" s="295"/>
      <c r="L2" s="295"/>
      <c r="M2" s="295"/>
    </row>
    <row r="3" spans="1:13" ht="20.25" customHeight="1" x14ac:dyDescent="0.25"/>
    <row r="4" spans="1:13" s="4" customFormat="1" ht="36" customHeight="1" x14ac:dyDescent="0.25">
      <c r="C4" s="289" t="s">
        <v>320</v>
      </c>
      <c r="D4" s="289"/>
      <c r="E4" s="289"/>
      <c r="F4" s="289"/>
      <c r="G4" s="289"/>
      <c r="H4" s="289"/>
      <c r="I4" s="289"/>
      <c r="J4" s="289"/>
      <c r="K4" s="289"/>
      <c r="L4" s="289"/>
    </row>
    <row r="5" spans="1:13" s="4" customFormat="1" ht="15" customHeight="1" x14ac:dyDescent="0.25">
      <c r="C5" s="23"/>
      <c r="K5" s="293" t="s">
        <v>148</v>
      </c>
      <c r="L5" s="292" t="s">
        <v>163</v>
      </c>
      <c r="M5" s="292"/>
    </row>
    <row r="6" spans="1:13" s="4" customFormat="1" ht="15" customHeight="1" x14ac:dyDescent="0.25">
      <c r="C6" s="23"/>
      <c r="E6" s="24"/>
      <c r="F6" s="25" t="s">
        <v>134</v>
      </c>
      <c r="G6" s="25" t="s">
        <v>124</v>
      </c>
      <c r="H6" s="25" t="s">
        <v>125</v>
      </c>
      <c r="I6" s="25" t="s">
        <v>126</v>
      </c>
      <c r="J6" s="25" t="s">
        <v>127</v>
      </c>
      <c r="K6" s="294"/>
      <c r="L6" s="84" t="s">
        <v>164</v>
      </c>
      <c r="M6" s="220" t="s">
        <v>165</v>
      </c>
    </row>
    <row r="7" spans="1:13" s="4" customFormat="1" ht="15" customHeight="1" x14ac:dyDescent="0.25">
      <c r="C7" s="23"/>
      <c r="E7" s="26" t="s">
        <v>132</v>
      </c>
      <c r="F7" s="51">
        <v>30515.957429048402</v>
      </c>
      <c r="G7" s="52">
        <v>29513.208967173701</v>
      </c>
      <c r="H7" s="52">
        <v>30475.146280991699</v>
      </c>
      <c r="I7" s="52">
        <v>29264.768060836501</v>
      </c>
      <c r="J7" s="53">
        <v>27668.053506869099</v>
      </c>
      <c r="K7" s="54">
        <f>IF(ISERROR((J7-F7)/ABS(F7)),"NA", IF(((J7-F7)/ABS(F7))=-1, "NA", ((J7-F7)/ABS(F7))))</f>
        <v>-9.3325071933294756E-2</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268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169</v>
      </c>
      <c r="F36" s="201">
        <v>38152.453089244897</v>
      </c>
      <c r="G36" s="202">
        <v>38310.870716510901</v>
      </c>
      <c r="H36" s="202">
        <v>39961.440317550303</v>
      </c>
      <c r="I36" s="202">
        <v>41125.921896792199</v>
      </c>
      <c r="J36" s="203">
        <v>42278.693027210902</v>
      </c>
      <c r="K36" s="55">
        <f>((J36-F36)/ABS(F36))</f>
        <v>0.10815136652718105</v>
      </c>
    </row>
    <row r="37" spans="3:11" ht="12" customHeight="1" x14ac:dyDescent="0.25">
      <c r="E37" s="30" t="s">
        <v>170</v>
      </c>
      <c r="F37" s="204">
        <v>26030.798857868002</v>
      </c>
      <c r="G37" s="205">
        <v>26850.124861878499</v>
      </c>
      <c r="H37" s="205">
        <v>27265.2634443022</v>
      </c>
      <c r="I37" s="205">
        <v>27943.1737257717</v>
      </c>
      <c r="J37" s="206">
        <v>28721.8133647336</v>
      </c>
      <c r="K37" s="56">
        <f>((J37-F37)/ABS(F37))</f>
        <v>0.10337809921082078</v>
      </c>
    </row>
    <row r="38" spans="3:11" ht="12" customHeight="1" x14ac:dyDescent="0.25">
      <c r="E38" s="30" t="s">
        <v>171</v>
      </c>
      <c r="F38" s="204">
        <v>22054.179770317998</v>
      </c>
      <c r="G38" s="205">
        <v>22767.562470532801</v>
      </c>
      <c r="H38" s="205">
        <v>23241.043921568598</v>
      </c>
      <c r="I38" s="205">
        <v>23408.6004514673</v>
      </c>
      <c r="J38" s="206">
        <v>24453.972222222201</v>
      </c>
      <c r="K38" s="56">
        <f>((J38-F38)/ABS(F38))</f>
        <v>0.10881349825278948</v>
      </c>
    </row>
    <row r="39" spans="3:11" ht="12" customHeight="1" x14ac:dyDescent="0.25">
      <c r="E39" s="30" t="s">
        <v>172</v>
      </c>
      <c r="F39" s="204">
        <v>18075.702219095299</v>
      </c>
      <c r="G39" s="205">
        <v>18349.279092156499</v>
      </c>
      <c r="H39" s="205">
        <v>18788.870694973499</v>
      </c>
      <c r="I39" s="205">
        <v>19245.0278231017</v>
      </c>
      <c r="J39" s="206">
        <v>19736.20041908565</v>
      </c>
      <c r="K39" s="56">
        <f>((J39-F39)/ABS(F39))</f>
        <v>9.1863551405277535E-2</v>
      </c>
    </row>
    <row r="40" spans="3:11" ht="12" customHeight="1" x14ac:dyDescent="0.25">
      <c r="E40" s="30" t="s">
        <v>156</v>
      </c>
      <c r="F40" s="207">
        <v>24676.205998379752</v>
      </c>
      <c r="G40" s="208">
        <v>25364.204752083548</v>
      </c>
      <c r="H40" s="208">
        <v>25597.573827915003</v>
      </c>
      <c r="I40" s="208">
        <v>26342.8406702598</v>
      </c>
      <c r="J40" s="209">
        <v>27452.913328013499</v>
      </c>
      <c r="K40" s="210">
        <f>((J40-F40)/ABS(F40))</f>
        <v>0.11252569904044678</v>
      </c>
    </row>
    <row r="41" spans="3:11" s="37" customFormat="1" ht="12" customHeight="1" x14ac:dyDescent="0.25">
      <c r="C41" s="32"/>
      <c r="D41" s="221"/>
      <c r="E41" s="26" t="s">
        <v>132</v>
      </c>
      <c r="F41" s="51">
        <v>30515.957429048402</v>
      </c>
      <c r="G41" s="52">
        <v>29513.208967173701</v>
      </c>
      <c r="H41" s="52">
        <v>30475.146280991699</v>
      </c>
      <c r="I41" s="52">
        <v>29264.768060836501</v>
      </c>
      <c r="J41" s="53">
        <v>27668.053506869099</v>
      </c>
      <c r="K41" s="54">
        <f>IF(ISERROR((J41-F41)/ABS(F41)),"NA", IF(((J41-F41)/ABS(F41))=-1, "NA", ((J41-F41)/ABS(F41))))</f>
        <v>-9.3325071933294756E-2</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215</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25" t="str">
        <f>F6</f>
        <v>2014-2015</v>
      </c>
      <c r="G70" s="25" t="str">
        <f>G6</f>
        <v>2015-2016</v>
      </c>
      <c r="H70" s="25" t="str">
        <f>H6</f>
        <v>2016-2017</v>
      </c>
      <c r="I70" s="25" t="str">
        <f>I6</f>
        <v>2017-2018</v>
      </c>
      <c r="J70" s="25" t="str">
        <f>J6</f>
        <v>2018-2019</v>
      </c>
      <c r="K70" s="161" t="s">
        <v>148</v>
      </c>
      <c r="L70" s="7"/>
      <c r="M70" s="7"/>
    </row>
    <row r="71" spans="5:13" x14ac:dyDescent="0.25">
      <c r="E71" s="30" t="s">
        <v>169</v>
      </c>
      <c r="F71" s="212">
        <v>26730.663480835552</v>
      </c>
      <c r="G71" s="213">
        <v>27925.581742310598</v>
      </c>
      <c r="H71" s="213">
        <v>28434.0713082457</v>
      </c>
      <c r="I71" s="213">
        <v>28872.581485513801</v>
      </c>
      <c r="J71" s="214">
        <v>28929.772258481149</v>
      </c>
      <c r="K71" s="55">
        <f>((J71-F71)/ABS(F71))</f>
        <v>8.2269143046981963E-2</v>
      </c>
    </row>
    <row r="72" spans="5:13" x14ac:dyDescent="0.25">
      <c r="E72" s="30" t="s">
        <v>170</v>
      </c>
      <c r="F72" s="215">
        <v>21157.900749732202</v>
      </c>
      <c r="G72" s="216">
        <v>22254.7227369922</v>
      </c>
      <c r="H72" s="216">
        <v>22756.643874643902</v>
      </c>
      <c r="I72" s="216">
        <v>23696.519654841799</v>
      </c>
      <c r="J72" s="217">
        <v>24763.1071887035</v>
      </c>
      <c r="K72" s="56">
        <f>((J72-F72)/ABS(F72))</f>
        <v>0.17039528078025082</v>
      </c>
    </row>
    <row r="73" spans="5:13" x14ac:dyDescent="0.25">
      <c r="E73" s="30" t="s">
        <v>171</v>
      </c>
      <c r="F73" s="215">
        <v>19617.506309148299</v>
      </c>
      <c r="G73" s="216">
        <v>18868.377502383199</v>
      </c>
      <c r="H73" s="216">
        <v>19988.875310481901</v>
      </c>
      <c r="I73" s="216">
        <v>20624.047865459201</v>
      </c>
      <c r="J73" s="217">
        <v>20767.5364025696</v>
      </c>
      <c r="K73" s="56">
        <f>((J73-F73)/ABS(F73))</f>
        <v>5.8622644249386756E-2</v>
      </c>
    </row>
    <row r="74" spans="5:13" x14ac:dyDescent="0.25">
      <c r="E74" s="30" t="s">
        <v>172</v>
      </c>
      <c r="F74" s="215">
        <v>17189.866967305501</v>
      </c>
      <c r="G74" s="216">
        <v>17835.709508881901</v>
      </c>
      <c r="H74" s="216">
        <v>17381.537815126099</v>
      </c>
      <c r="I74" s="216">
        <v>18661.609756097601</v>
      </c>
      <c r="J74" s="217">
        <v>20983.3771367521</v>
      </c>
      <c r="K74" s="56">
        <f>((J74-F74)/ABS(F74))</f>
        <v>0.2206829277190869</v>
      </c>
    </row>
    <row r="75" spans="5:13" x14ac:dyDescent="0.25">
      <c r="E75" s="30" t="s">
        <v>156</v>
      </c>
      <c r="F75" s="207">
        <v>24676.205998379752</v>
      </c>
      <c r="G75" s="208">
        <v>25364.204752083548</v>
      </c>
      <c r="H75" s="208">
        <v>25597.573827915003</v>
      </c>
      <c r="I75" s="208">
        <v>26342.8406702598</v>
      </c>
      <c r="J75" s="218">
        <v>27452.913328013499</v>
      </c>
      <c r="K75" s="210">
        <f>((J75-F75)/ABS(F75))</f>
        <v>0.11252569904044678</v>
      </c>
    </row>
    <row r="76" spans="5:13" s="32" customFormat="1" x14ac:dyDescent="0.25">
      <c r="E76" s="26" t="s">
        <v>132</v>
      </c>
      <c r="F76" s="51">
        <v>30515.957429048402</v>
      </c>
      <c r="G76" s="52">
        <v>29513.208967173701</v>
      </c>
      <c r="H76" s="52">
        <v>30475.146280991699</v>
      </c>
      <c r="I76" s="52">
        <v>29264.768060836501</v>
      </c>
      <c r="J76" s="53">
        <v>27668.053506869099</v>
      </c>
      <c r="K76" s="54">
        <f>IF(ISERROR((J76-F76)/ABS(F76)),"NA", IF(((J76-F76)/ABS(F76))=-1, "NA", ((J76-F76)/ABS(F76))))</f>
        <v>-9.3325071933294756E-2</v>
      </c>
    </row>
    <row r="82" spans="8:8" x14ac:dyDescent="0.25">
      <c r="H82" s="7" t="str">
        <f>IF(H48=0,"",H48)</f>
        <v/>
      </c>
    </row>
  </sheetData>
  <sheetProtection algorithmName="SHA-512" hashValue="1sg8D23Z2g++gKP7XihgFp4AipLxBuDRVFn1+PDelXbqYT5vOWNnp1pzGHWq+eS7grl//oITDPvxh6DIJk8mXA==" saltValue="cnNaltbips+BD1vZwBL1jA==" spinCount="100000" sheet="1" scenarios="1"/>
  <mergeCells count="5">
    <mergeCell ref="L5:M5"/>
    <mergeCell ref="C9:M9"/>
    <mergeCell ref="C4:L4"/>
    <mergeCell ref="B2:M2"/>
    <mergeCell ref="K5:K6"/>
  </mergeCells>
  <phoneticPr fontId="0" type="noConversion"/>
  <printOptions horizontalCentered="1"/>
  <pageMargins left="0.69" right="0.91" top="1" bottom="1" header="0.5" footer="0.5"/>
  <pageSetup scale="58"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2">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3.25" customHeight="1" x14ac:dyDescent="0.4">
      <c r="B2" s="295" t="s">
        <v>321</v>
      </c>
      <c r="C2" s="295"/>
      <c r="D2" s="295"/>
      <c r="E2" s="295"/>
      <c r="F2" s="295"/>
      <c r="G2" s="295"/>
      <c r="H2" s="295"/>
      <c r="I2" s="295"/>
      <c r="J2" s="295"/>
      <c r="K2" s="295"/>
      <c r="L2" s="295"/>
      <c r="M2" s="295"/>
    </row>
    <row r="3" spans="1:13" ht="20.25" customHeight="1" x14ac:dyDescent="0.25"/>
    <row r="4" spans="1:13" s="4" customFormat="1" ht="36" customHeight="1" x14ac:dyDescent="0.25">
      <c r="C4" s="289" t="s">
        <v>322</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30515.957429048402</v>
      </c>
      <c r="G7" s="52">
        <v>29513.208967173701</v>
      </c>
      <c r="H7" s="52">
        <v>30475.146280991699</v>
      </c>
      <c r="I7" s="52">
        <v>29264.768060836501</v>
      </c>
      <c r="J7" s="53">
        <v>27668.053506869099</v>
      </c>
      <c r="K7" s="54">
        <f>IF(ISERROR((J7-F7)/ABS(F7)),"NA", IF(((J7-F7)/ABS(F7))=-1, "NA", ((J7-F7)/ABS(F7))))</f>
        <v>-9.3325071933294756E-2</v>
      </c>
      <c r="L7" s="101" t="s">
        <v>175</v>
      </c>
      <c r="M7" s="220" t="s">
        <v>176</v>
      </c>
    </row>
    <row r="8" spans="1:13" ht="20.25" customHeight="1" x14ac:dyDescent="0.25">
      <c r="C8" s="4"/>
      <c r="K8" s="4"/>
      <c r="L8" s="4"/>
    </row>
    <row r="9" spans="1:13" s="4" customFormat="1" ht="20.25" customHeight="1" x14ac:dyDescent="0.25">
      <c r="C9" s="289" t="s">
        <v>285</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25" t="str">
        <f>F6</f>
        <v>2014-2015</v>
      </c>
      <c r="G35" s="25" t="str">
        <f>G6</f>
        <v>2015-2016</v>
      </c>
      <c r="H35" s="25" t="str">
        <f>H6</f>
        <v>2016-2017</v>
      </c>
      <c r="I35" s="25" t="str">
        <f>I6</f>
        <v>2017-2018</v>
      </c>
      <c r="J35" s="25" t="str">
        <f>J6</f>
        <v>2018-2019</v>
      </c>
      <c r="K35" s="161" t="s">
        <v>148</v>
      </c>
    </row>
    <row r="36" spans="3:11" ht="12" customHeight="1" x14ac:dyDescent="0.25">
      <c r="E36" s="30" t="s">
        <v>218</v>
      </c>
      <c r="F36" s="201">
        <v>22969.504444074249</v>
      </c>
      <c r="G36" s="202">
        <v>23856.644804095449</v>
      </c>
      <c r="H36" s="202">
        <v>24410.671403664601</v>
      </c>
      <c r="I36" s="202">
        <v>24923.464197757647</v>
      </c>
      <c r="J36" s="203">
        <v>25300.154654990802</v>
      </c>
      <c r="K36" s="55">
        <f>((J36-F36)/ABS(F36))</f>
        <v>0.1014671525278736</v>
      </c>
    </row>
    <row r="37" spans="3:11" ht="12" customHeight="1" x14ac:dyDescent="0.25">
      <c r="E37" s="30" t="s">
        <v>179</v>
      </c>
      <c r="F37" s="204">
        <v>26344.745417647551</v>
      </c>
      <c r="G37" s="205">
        <v>27176.461925923599</v>
      </c>
      <c r="H37" s="205">
        <v>27721.2534906578</v>
      </c>
      <c r="I37" s="205">
        <v>28152.647868611501</v>
      </c>
      <c r="J37" s="206">
        <v>28368.073813393697</v>
      </c>
      <c r="K37" s="56">
        <f>((J37-F37)/ABS(F37))</f>
        <v>7.6801971841822372E-2</v>
      </c>
    </row>
    <row r="38" spans="3:11" ht="12" customHeight="1" x14ac:dyDescent="0.25">
      <c r="E38" s="30" t="s">
        <v>180</v>
      </c>
      <c r="F38" s="204">
        <v>24001.526181353802</v>
      </c>
      <c r="G38" s="205">
        <v>24584.353535353501</v>
      </c>
      <c r="H38" s="205">
        <v>25033.2702439024</v>
      </c>
      <c r="I38" s="205">
        <v>25402.681246255201</v>
      </c>
      <c r="J38" s="206">
        <v>26408.5559475806</v>
      </c>
      <c r="K38" s="56">
        <f>((J38-F38)/ABS(F38))</f>
        <v>0.10028652961646918</v>
      </c>
    </row>
    <row r="39" spans="3:11" ht="12" customHeight="1" x14ac:dyDescent="0.25">
      <c r="E39" s="30" t="s">
        <v>219</v>
      </c>
      <c r="F39" s="204">
        <v>25534.863945578199</v>
      </c>
      <c r="G39" s="205">
        <v>25792.103703703699</v>
      </c>
      <c r="H39" s="205">
        <v>25616.366003062802</v>
      </c>
      <c r="I39" s="205">
        <v>26653.193548387098</v>
      </c>
      <c r="J39" s="206">
        <v>28213.562277580098</v>
      </c>
      <c r="K39" s="56">
        <f>((J39-F39)/ABS(F39))</f>
        <v>0.10490356783223674</v>
      </c>
    </row>
    <row r="40" spans="3:11" ht="12" customHeight="1" x14ac:dyDescent="0.25">
      <c r="E40" s="30" t="s">
        <v>156</v>
      </c>
      <c r="F40" s="207">
        <v>24676.205998379752</v>
      </c>
      <c r="G40" s="208">
        <v>25364.204752083548</v>
      </c>
      <c r="H40" s="208">
        <v>25597.573827915003</v>
      </c>
      <c r="I40" s="208">
        <v>26342.8406702598</v>
      </c>
      <c r="J40" s="209">
        <v>27452.913328013499</v>
      </c>
      <c r="K40" s="56">
        <f>((J40-F40)/ABS(F40))</f>
        <v>0.11252569904044678</v>
      </c>
    </row>
    <row r="41" spans="3:11" s="39" customFormat="1" ht="12" customHeight="1" x14ac:dyDescent="0.25">
      <c r="E41" s="26" t="s">
        <v>132</v>
      </c>
      <c r="F41" s="51">
        <v>30515.957429048402</v>
      </c>
      <c r="G41" s="52">
        <v>29513.208967173701</v>
      </c>
      <c r="H41" s="52">
        <v>30475.146280991699</v>
      </c>
      <c r="I41" s="52">
        <v>29264.768060836501</v>
      </c>
      <c r="J41" s="53">
        <v>27668.053506869099</v>
      </c>
      <c r="K41" s="54">
        <f>IF(ISERROR((J41-F41)/ABS(F41)),"NA", IF(((J41-F41)/ABS(F41))=-1, "NA", ((J41-F41)/ABS(F41))))</f>
        <v>-9.3325071933294756E-2</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220</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25" t="str">
        <f>F6</f>
        <v>2014-2015</v>
      </c>
      <c r="G70" s="25" t="str">
        <f>G6</f>
        <v>2015-2016</v>
      </c>
      <c r="H70" s="25" t="str">
        <f>H6</f>
        <v>2016-2017</v>
      </c>
      <c r="I70" s="25" t="str">
        <f>I6</f>
        <v>2017-2018</v>
      </c>
      <c r="J70" s="25" t="str">
        <f>J6</f>
        <v>2018-2019</v>
      </c>
      <c r="K70" s="161" t="s">
        <v>148</v>
      </c>
    </row>
    <row r="71" spans="5:11" x14ac:dyDescent="0.25">
      <c r="E71" s="30" t="s">
        <v>183</v>
      </c>
      <c r="F71" s="212">
        <v>18214.81754238515</v>
      </c>
      <c r="G71" s="213">
        <v>19078.292623467998</v>
      </c>
      <c r="H71" s="213">
        <v>18900.338849769199</v>
      </c>
      <c r="I71" s="213">
        <v>19352.238510004001</v>
      </c>
      <c r="J71" s="214">
        <v>19712.618801395449</v>
      </c>
      <c r="K71" s="55">
        <f>((J71-F71)/ABS(F71))</f>
        <v>8.2229825005107823E-2</v>
      </c>
    </row>
    <row r="72" spans="5:11" x14ac:dyDescent="0.25">
      <c r="E72" s="30" t="s">
        <v>184</v>
      </c>
      <c r="F72" s="215">
        <v>22057.272519428901</v>
      </c>
      <c r="G72" s="216">
        <v>23052.846539981751</v>
      </c>
      <c r="H72" s="216">
        <v>23169.938096942999</v>
      </c>
      <c r="I72" s="216">
        <v>24141.087010875101</v>
      </c>
      <c r="J72" s="217">
        <v>24840.333055009301</v>
      </c>
      <c r="K72" s="56">
        <f>((J72-F72)/ABS(F72))</f>
        <v>0.12617428256956847</v>
      </c>
    </row>
    <row r="73" spans="5:11" x14ac:dyDescent="0.25">
      <c r="E73" s="30" t="s">
        <v>185</v>
      </c>
      <c r="F73" s="215">
        <v>20448.6358085305</v>
      </c>
      <c r="G73" s="216">
        <v>21324.654196555952</v>
      </c>
      <c r="H73" s="216">
        <v>22414.336030851751</v>
      </c>
      <c r="I73" s="216">
        <v>23082.8858166545</v>
      </c>
      <c r="J73" s="217">
        <v>24274.35963686305</v>
      </c>
      <c r="K73" s="56">
        <f>((J73-F73)/ABS(F73))</f>
        <v>0.18708944030078442</v>
      </c>
    </row>
    <row r="74" spans="5:11" x14ac:dyDescent="0.25">
      <c r="E74" s="30" t="s">
        <v>221</v>
      </c>
      <c r="F74" s="215">
        <v>22638.295525138201</v>
      </c>
      <c r="G74" s="216">
        <v>21364.791060733602</v>
      </c>
      <c r="H74" s="216">
        <v>22859.302621356801</v>
      </c>
      <c r="I74" s="216">
        <v>22275.948136645951</v>
      </c>
      <c r="J74" s="217">
        <v>25044.412928792852</v>
      </c>
      <c r="K74" s="56">
        <f>((J74-F74)/ABS(F74))</f>
        <v>0.10628527227161737</v>
      </c>
    </row>
    <row r="75" spans="5:11" x14ac:dyDescent="0.25">
      <c r="E75" s="30" t="s">
        <v>156</v>
      </c>
      <c r="F75" s="225">
        <v>24676.205998379752</v>
      </c>
      <c r="G75" s="226">
        <v>25364.204752083548</v>
      </c>
      <c r="H75" s="226">
        <v>25597.573827915003</v>
      </c>
      <c r="I75" s="226">
        <v>26342.8406702598</v>
      </c>
      <c r="J75" s="227">
        <v>27452.913328013499</v>
      </c>
      <c r="K75" s="56">
        <f>((J75-F75)/ABS(F75))</f>
        <v>0.11252569904044678</v>
      </c>
    </row>
    <row r="76" spans="5:11" x14ac:dyDescent="0.25">
      <c r="E76" s="26" t="s">
        <v>132</v>
      </c>
      <c r="F76" s="51">
        <v>30515.957429048402</v>
      </c>
      <c r="G76" s="52">
        <v>29513.208967173701</v>
      </c>
      <c r="H76" s="52">
        <v>30475.146280991699</v>
      </c>
      <c r="I76" s="52">
        <v>29264.768060836501</v>
      </c>
      <c r="J76" s="53">
        <v>27668.053506869099</v>
      </c>
      <c r="K76" s="54">
        <f>IF(ISERROR((J76-F76)/ABS(F76)),"NA", IF(((J76-F76)/ABS(F76))=-1, "NA", ((J76-F76)/ABS(F76))))</f>
        <v>-9.3325071933294756E-2</v>
      </c>
    </row>
  </sheetData>
  <sheetProtection algorithmName="SHA-512" hashValue="zDZIW4gNvzjW3h71rrX99hw6Di4Pyi9BN4s49ahpsKyVp3HuvVDaDl7Rl2X9YDgCiCStqXADTNMoJupjnjR4lg==" saltValue="1UeoRDJq+iEUHnhVMCVzvQ=="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pageSetUpPr fitToPage="1"/>
  </sheetPr>
  <dimension ref="A1:R78"/>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45" customHeight="1" x14ac:dyDescent="0.4">
      <c r="B2" s="295" t="s">
        <v>323</v>
      </c>
      <c r="C2" s="295"/>
      <c r="D2" s="295"/>
      <c r="E2" s="295"/>
      <c r="F2" s="295"/>
      <c r="G2" s="295"/>
      <c r="H2" s="295"/>
      <c r="I2" s="295"/>
      <c r="J2" s="295"/>
      <c r="K2" s="295"/>
      <c r="L2" s="295"/>
      <c r="M2" s="295"/>
    </row>
    <row r="3" spans="1:13" ht="20.25" customHeight="1" x14ac:dyDescent="0.25"/>
    <row r="4" spans="1:13" s="4" customFormat="1" ht="50.1" customHeight="1" x14ac:dyDescent="0.25">
      <c r="C4" s="289" t="s">
        <v>324</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134</v>
      </c>
      <c r="G6" s="25" t="s">
        <v>124</v>
      </c>
      <c r="H6" s="25" t="s">
        <v>125</v>
      </c>
      <c r="I6" s="25" t="s">
        <v>126</v>
      </c>
      <c r="J6" s="25" t="s">
        <v>127</v>
      </c>
      <c r="K6" s="161" t="s">
        <v>148</v>
      </c>
    </row>
    <row r="7" spans="1:13" s="4" customFormat="1" ht="15" customHeight="1" x14ac:dyDescent="0.25">
      <c r="C7" s="23"/>
      <c r="E7" s="26" t="s">
        <v>132</v>
      </c>
      <c r="F7" s="51">
        <v>30515.957429048402</v>
      </c>
      <c r="G7" s="52">
        <v>29513.208967173701</v>
      </c>
      <c r="H7" s="52">
        <v>30475.146280991699</v>
      </c>
      <c r="I7" s="52">
        <v>29264.768060836501</v>
      </c>
      <c r="J7" s="53">
        <v>27668.053506869099</v>
      </c>
      <c r="K7" s="54">
        <f>IF(ISERROR((J7-F7)/ABS(F7)),"NA", IF(((J7-F7)/ABS(F7))=-1, "NA", ((J7-F7)/ABS(F7))))</f>
        <v>-9.3325071933294756E-2</v>
      </c>
      <c r="L7" s="101" t="s">
        <v>189</v>
      </c>
      <c r="M7" s="220" t="s">
        <v>190</v>
      </c>
    </row>
    <row r="8" spans="1:13" ht="20.25" customHeight="1" x14ac:dyDescent="0.25">
      <c r="C8" s="4"/>
      <c r="K8" s="4"/>
      <c r="L8" s="4"/>
    </row>
    <row r="9" spans="1:13" s="4" customFormat="1" ht="20.25" customHeight="1" x14ac:dyDescent="0.25">
      <c r="C9" s="289" t="s">
        <v>224</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2014-2015</v>
      </c>
      <c r="G35" s="110" t="str">
        <f>G6</f>
        <v>2015-2016</v>
      </c>
      <c r="H35" s="110" t="str">
        <f>H6</f>
        <v>2016-2017</v>
      </c>
      <c r="I35" s="110" t="str">
        <f>I6</f>
        <v>2017-2018</v>
      </c>
      <c r="J35" s="110" t="str">
        <f>J6</f>
        <v>2018-2019</v>
      </c>
      <c r="K35" s="161" t="s">
        <v>148</v>
      </c>
    </row>
    <row r="36" spans="3:11" ht="12" customHeight="1" x14ac:dyDescent="0.25">
      <c r="E36" s="30" t="s">
        <v>225</v>
      </c>
      <c r="F36" s="201">
        <v>21688.939184519699</v>
      </c>
      <c r="G36" s="202">
        <v>22744.448210922801</v>
      </c>
      <c r="H36" s="202">
        <v>22810.337095560601</v>
      </c>
      <c r="I36" s="202">
        <v>23320.083667111699</v>
      </c>
      <c r="J36" s="203">
        <v>23538.190324634001</v>
      </c>
      <c r="K36" s="55">
        <f t="shared" ref="K36:K41" si="0">((J36-F36)/ABS(F36))</f>
        <v>8.5262406076281952E-2</v>
      </c>
    </row>
    <row r="37" spans="3:11" ht="12" customHeight="1" x14ac:dyDescent="0.25">
      <c r="E37" s="30" t="s">
        <v>226</v>
      </c>
      <c r="F37" s="204">
        <v>22143.14745817595</v>
      </c>
      <c r="G37" s="205">
        <v>23259.405162009447</v>
      </c>
      <c r="H37" s="205">
        <v>23031.292667424852</v>
      </c>
      <c r="I37" s="205">
        <v>23606.10875884175</v>
      </c>
      <c r="J37" s="206">
        <v>24263.383527260303</v>
      </c>
      <c r="K37" s="56">
        <f t="shared" si="0"/>
        <v>9.5751341271111581E-2</v>
      </c>
    </row>
    <row r="38" spans="3:11" ht="12" customHeight="1" x14ac:dyDescent="0.25">
      <c r="E38" s="30" t="s">
        <v>194</v>
      </c>
      <c r="F38" s="204">
        <v>20643.973056604351</v>
      </c>
      <c r="G38" s="205">
        <v>21047.233356154902</v>
      </c>
      <c r="H38" s="205">
        <v>22541.2544753117</v>
      </c>
      <c r="I38" s="205">
        <v>22574.582353439648</v>
      </c>
      <c r="J38" s="206">
        <v>22490.7406321831</v>
      </c>
      <c r="K38" s="56">
        <f t="shared" si="0"/>
        <v>8.9457953200919232E-2</v>
      </c>
    </row>
    <row r="39" spans="3:11" ht="12" customHeight="1" x14ac:dyDescent="0.25">
      <c r="E39" s="30" t="s">
        <v>227</v>
      </c>
      <c r="F39" s="204">
        <v>38152.225517928397</v>
      </c>
      <c r="G39" s="205">
        <v>38168.997692753052</v>
      </c>
      <c r="H39" s="205">
        <v>38522.540050769807</v>
      </c>
      <c r="I39" s="205">
        <v>40399.902658482752</v>
      </c>
      <c r="J39" s="206">
        <v>41307.944530388893</v>
      </c>
      <c r="K39" s="56">
        <f t="shared" si="0"/>
        <v>8.2713890726441877E-2</v>
      </c>
    </row>
    <row r="40" spans="3:11" ht="12" customHeight="1" x14ac:dyDescent="0.25">
      <c r="E40" s="30" t="s">
        <v>228</v>
      </c>
      <c r="F40" s="204">
        <v>23281.935877862601</v>
      </c>
      <c r="G40" s="205">
        <v>23498.036621823601</v>
      </c>
      <c r="H40" s="205">
        <v>24041.3773265651</v>
      </c>
      <c r="I40" s="205">
        <v>24463.458333333299</v>
      </c>
      <c r="J40" s="206">
        <v>25470.0538525269</v>
      </c>
      <c r="K40" s="56">
        <f t="shared" si="0"/>
        <v>9.3983506618315601E-2</v>
      </c>
    </row>
    <row r="41" spans="3:11" ht="12" customHeight="1" x14ac:dyDescent="0.25">
      <c r="E41" s="30" t="s">
        <v>156</v>
      </c>
      <c r="F41" s="207">
        <v>24676.205998379752</v>
      </c>
      <c r="G41" s="208">
        <v>25364.204752083548</v>
      </c>
      <c r="H41" s="208">
        <v>25597.573827915003</v>
      </c>
      <c r="I41" s="208">
        <v>26342.8406702598</v>
      </c>
      <c r="J41" s="209">
        <v>27452.913328013499</v>
      </c>
      <c r="K41" s="56">
        <f t="shared" si="0"/>
        <v>0.11252569904044678</v>
      </c>
    </row>
    <row r="42" spans="3:11" s="39" customFormat="1" ht="12" customHeight="1" x14ac:dyDescent="0.25">
      <c r="E42" s="26" t="s">
        <v>132</v>
      </c>
      <c r="F42" s="51">
        <v>30515.957429048402</v>
      </c>
      <c r="G42" s="52">
        <v>29513.208967173701</v>
      </c>
      <c r="H42" s="52">
        <v>30475.146280991699</v>
      </c>
      <c r="I42" s="52">
        <v>29264.768060836501</v>
      </c>
      <c r="J42" s="53">
        <v>27668.053506869099</v>
      </c>
      <c r="K42" s="54">
        <f>IF(ISERROR((J42-F42)/ABS(F42)),"NA", IF(((J42-F42)/ABS(F42))=-1, "NA", ((J42-F42)/ABS(F42))))</f>
        <v>-9.3325071933294756E-2</v>
      </c>
    </row>
    <row r="43" spans="3:11" s="39" customFormat="1" ht="12" hidden="1" customHeight="1" x14ac:dyDescent="0.25">
      <c r="E43" s="38"/>
      <c r="F43" s="223"/>
      <c r="G43" s="223"/>
      <c r="H43" s="223"/>
      <c r="I43" s="223"/>
      <c r="J43" s="223"/>
      <c r="K43" s="46"/>
    </row>
    <row r="44" spans="3:11" s="39" customFormat="1" ht="28.5" customHeight="1" x14ac:dyDescent="0.25">
      <c r="E44" s="40"/>
      <c r="F44" s="86"/>
      <c r="G44" s="86"/>
      <c r="H44" s="86"/>
      <c r="I44" s="86"/>
      <c r="J44" s="86"/>
      <c r="K44" s="224"/>
    </row>
    <row r="45" spans="3:11" s="4" customFormat="1" ht="15" customHeight="1" x14ac:dyDescent="0.3">
      <c r="C45" s="31" t="s">
        <v>229</v>
      </c>
    </row>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ht="12.75" customHeight="1" x14ac:dyDescent="0.25"/>
    <row r="71" spans="5:11" s="24" customFormat="1" ht="27" customHeight="1" x14ac:dyDescent="0.25">
      <c r="F71" s="110" t="str">
        <f>F6</f>
        <v>2014-2015</v>
      </c>
      <c r="G71" s="110" t="str">
        <f>G6</f>
        <v>2015-2016</v>
      </c>
      <c r="H71" s="110" t="str">
        <f>H6</f>
        <v>2016-2017</v>
      </c>
      <c r="I71" s="110" t="str">
        <f>I6</f>
        <v>2017-2018</v>
      </c>
      <c r="J71" s="110" t="str">
        <f>J6</f>
        <v>2018-2019</v>
      </c>
      <c r="K71" s="161" t="s">
        <v>148</v>
      </c>
    </row>
    <row r="72" spans="5:11" x14ac:dyDescent="0.25">
      <c r="E72" s="30" t="s">
        <v>230</v>
      </c>
      <c r="F72" s="212">
        <v>19718.05668395925</v>
      </c>
      <c r="G72" s="213">
        <v>19607.74134018835</v>
      </c>
      <c r="H72" s="213">
        <v>19947.35893445375</v>
      </c>
      <c r="I72" s="213">
        <v>20434.888575586752</v>
      </c>
      <c r="J72" s="214">
        <v>21841.130344508099</v>
      </c>
      <c r="K72" s="55">
        <f t="shared" ref="K72:K77" si="1">((J72-F72)/ABS(F72))</f>
        <v>0.10767154667305433</v>
      </c>
    </row>
    <row r="73" spans="5:11" x14ac:dyDescent="0.25">
      <c r="E73" s="30" t="s">
        <v>199</v>
      </c>
      <c r="F73" s="215">
        <v>18992.622573681198</v>
      </c>
      <c r="G73" s="216">
        <v>19071.762232225803</v>
      </c>
      <c r="H73" s="216">
        <v>18939.192705155401</v>
      </c>
      <c r="I73" s="216">
        <v>19811.499920613249</v>
      </c>
      <c r="J73" s="217">
        <v>20597.1953698609</v>
      </c>
      <c r="K73" s="56">
        <f t="shared" si="1"/>
        <v>8.4484003720645712E-2</v>
      </c>
    </row>
    <row r="74" spans="5:11" x14ac:dyDescent="0.25">
      <c r="E74" s="30" t="s">
        <v>200</v>
      </c>
      <c r="F74" s="215">
        <v>20747.489535941801</v>
      </c>
      <c r="G74" s="216">
        <v>20708.629764065299</v>
      </c>
      <c r="H74" s="216">
        <v>22572.2441752097</v>
      </c>
      <c r="I74" s="216">
        <v>22147.344720496902</v>
      </c>
      <c r="J74" s="217">
        <v>20407.400000000001</v>
      </c>
      <c r="K74" s="56">
        <f t="shared" si="1"/>
        <v>-1.6391840340617927E-2</v>
      </c>
    </row>
    <row r="75" spans="5:11" x14ac:dyDescent="0.25">
      <c r="E75" s="30" t="s">
        <v>201</v>
      </c>
      <c r="F75" s="215">
        <v>33239.945937150849</v>
      </c>
      <c r="G75" s="216">
        <v>32692.996203587849</v>
      </c>
      <c r="H75" s="216">
        <v>33542.347176527546</v>
      </c>
      <c r="I75" s="216">
        <v>36927.089733690154</v>
      </c>
      <c r="J75" s="217">
        <v>36676.465073322302</v>
      </c>
      <c r="K75" s="56">
        <f t="shared" si="1"/>
        <v>0.10338522038119817</v>
      </c>
    </row>
    <row r="76" spans="5:11" x14ac:dyDescent="0.25">
      <c r="E76" s="30" t="s">
        <v>202</v>
      </c>
      <c r="F76" s="215">
        <v>23345.932975871299</v>
      </c>
      <c r="G76" s="216">
        <v>22864.410537870499</v>
      </c>
      <c r="H76" s="216">
        <v>23658.611167512699</v>
      </c>
      <c r="I76" s="216">
        <v>23696.519654841799</v>
      </c>
      <c r="J76" s="217">
        <v>25601.245049504902</v>
      </c>
      <c r="K76" s="56">
        <f t="shared" si="1"/>
        <v>9.6604067010923611E-2</v>
      </c>
    </row>
    <row r="77" spans="5:11" x14ac:dyDescent="0.25">
      <c r="E77" s="30" t="s">
        <v>156</v>
      </c>
      <c r="F77" s="225">
        <v>24676.205998379752</v>
      </c>
      <c r="G77" s="226">
        <v>25364.204752083548</v>
      </c>
      <c r="H77" s="226">
        <v>25597.573827915003</v>
      </c>
      <c r="I77" s="226">
        <v>26342.8406702598</v>
      </c>
      <c r="J77" s="227">
        <v>27452.913328013499</v>
      </c>
      <c r="K77" s="56">
        <f t="shared" si="1"/>
        <v>0.11252569904044678</v>
      </c>
    </row>
    <row r="78" spans="5:11" x14ac:dyDescent="0.25">
      <c r="E78" s="26" t="s">
        <v>132</v>
      </c>
      <c r="F78" s="51">
        <v>30515.957429048402</v>
      </c>
      <c r="G78" s="52">
        <v>29513.208967173701</v>
      </c>
      <c r="H78" s="52">
        <v>30475.146280991699</v>
      </c>
      <c r="I78" s="52">
        <v>29264.768060836501</v>
      </c>
      <c r="J78" s="53">
        <v>27668.053506869099</v>
      </c>
      <c r="K78" s="54">
        <f>IF(ISERROR((J78-F78)/ABS(F78)),"NA", IF(((J78-F78)/ABS(F78))=-1, "NA", ((J78-F78)/ABS(F78))))</f>
        <v>-9.3325071933294756E-2</v>
      </c>
    </row>
  </sheetData>
  <sheetProtection algorithmName="SHA-512" hashValue="rm4whE8YqN7Hco2gjBNu2pSH5mi4R7U8wuYJYjp1uCgEtOVeQTQ4XV1euatBEBJNskp0Ovw5pJp/fbneanO8yQ==" saltValue="67bSawduKnmzu/cyviRbfw==" spinCount="100000" sheet="1" scenarios="1"/>
  <mergeCells count="3">
    <mergeCell ref="C4:M4"/>
    <mergeCell ref="C9:M9"/>
    <mergeCell ref="B2:M2"/>
  </mergeCells>
  <phoneticPr fontId="0" type="noConversion"/>
  <printOptions horizontalCentered="1"/>
  <pageMargins left="0.69" right="0.91" top="1" bottom="1" header="0.5" footer="0.5"/>
  <pageSetup scale="60" firstPageNumber="3" orientation="portrait" horizontalDpi="300" verticalDpi="300" r:id="rId1"/>
  <headerFooter alignWithMargins="0">
    <oddFooter>&amp;L&amp;11&amp;K000000CIC Key Indicators Tool: Part B&amp;C&amp;11 2021&amp;R&amp;11&amp;K000000&amp;P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pageSetUpPr autoPageBreaks="0"/>
  </sheetPr>
  <dimension ref="A1:G199"/>
  <sheetViews>
    <sheetView showGridLines="0" showRowColHeaders="0" zoomScaleNormal="100" workbookViewId="0"/>
  </sheetViews>
  <sheetFormatPr defaultColWidth="8.88671875" defaultRowHeight="13.5" customHeight="1" x14ac:dyDescent="0.25"/>
  <cols>
    <col min="1" max="2" width="3.6640625" style="5" customWidth="1"/>
    <col min="3" max="3" width="7.109375" style="5" customWidth="1"/>
    <col min="4" max="4" width="6.6640625" style="5" customWidth="1"/>
    <col min="5" max="5" width="68.88671875" style="5" customWidth="1"/>
    <col min="6" max="6" width="13.6640625" style="5" customWidth="1"/>
    <col min="7" max="7" width="8.88671875" style="7"/>
    <col min="8" max="16384" width="8.88671875" style="5"/>
  </cols>
  <sheetData>
    <row r="1" spans="1:7" ht="13.5" customHeight="1" x14ac:dyDescent="0.25">
      <c r="A1" s="111"/>
      <c r="B1" s="24"/>
      <c r="C1" s="24"/>
      <c r="D1" s="24"/>
      <c r="E1" s="24"/>
      <c r="F1" s="24"/>
    </row>
    <row r="2" spans="1:7" s="50" customFormat="1" ht="16.5" customHeight="1" x14ac:dyDescent="0.25">
      <c r="B2" s="297" t="s">
        <v>325</v>
      </c>
      <c r="C2" s="297"/>
      <c r="D2" s="297"/>
      <c r="E2" s="297"/>
      <c r="F2" s="250"/>
      <c r="G2" s="7"/>
    </row>
    <row r="3" spans="1:7" s="50" customFormat="1" ht="15" customHeight="1" x14ac:dyDescent="0.25">
      <c r="B3" s="251"/>
      <c r="C3" s="251"/>
      <c r="D3" s="251"/>
      <c r="E3" s="251"/>
      <c r="F3" s="250"/>
      <c r="G3" s="7"/>
    </row>
    <row r="4" spans="1:7" s="50" customFormat="1" ht="15" customHeight="1" x14ac:dyDescent="0.25">
      <c r="B4" s="127" t="s">
        <v>326</v>
      </c>
      <c r="C4" s="251"/>
      <c r="D4" s="251"/>
      <c r="E4" s="251"/>
      <c r="F4" s="250"/>
      <c r="G4" s="7"/>
    </row>
    <row r="5" spans="1:7" s="50" customFormat="1" ht="15" customHeight="1" x14ac:dyDescent="0.25">
      <c r="B5" s="128" t="s">
        <v>327</v>
      </c>
      <c r="C5" s="251"/>
      <c r="D5" s="251"/>
      <c r="E5" s="251"/>
      <c r="F5" s="250"/>
      <c r="G5" s="7"/>
    </row>
    <row r="6" spans="1:7" s="50" customFormat="1" ht="15" customHeight="1" x14ac:dyDescent="0.25">
      <c r="B6" s="128" t="s">
        <v>328</v>
      </c>
      <c r="C6" s="251"/>
      <c r="D6" s="251"/>
      <c r="E6" s="251"/>
      <c r="F6" s="250"/>
      <c r="G6" s="7"/>
    </row>
    <row r="7" spans="1:7" s="50" customFormat="1" ht="15" customHeight="1" x14ac:dyDescent="0.25">
      <c r="B7" s="128" t="s">
        <v>329</v>
      </c>
      <c r="C7" s="251"/>
      <c r="D7" s="251"/>
      <c r="E7" s="251"/>
      <c r="F7" s="250"/>
      <c r="G7" s="7"/>
    </row>
    <row r="8" spans="1:7" ht="20.100000000000001" customHeight="1" x14ac:dyDescent="0.25">
      <c r="A8" s="24"/>
      <c r="B8" s="128"/>
      <c r="C8" s="24"/>
      <c r="D8" s="24"/>
      <c r="E8" s="252"/>
      <c r="F8" s="24"/>
    </row>
    <row r="9" spans="1:7" s="32" customFormat="1" ht="13.5" customHeight="1" x14ac:dyDescent="0.25">
      <c r="B9" s="296" t="s">
        <v>330</v>
      </c>
      <c r="C9" s="296"/>
      <c r="D9" s="296"/>
      <c r="E9" s="296"/>
      <c r="G9" s="41"/>
    </row>
    <row r="10" spans="1:7" ht="15" customHeight="1" x14ac:dyDescent="0.25">
      <c r="A10" s="24"/>
      <c r="B10" s="131"/>
      <c r="C10" s="131"/>
      <c r="D10" s="24"/>
      <c r="E10" s="252"/>
      <c r="F10" s="24"/>
    </row>
    <row r="11" spans="1:7" ht="23.4" x14ac:dyDescent="0.25">
      <c r="A11" s="24"/>
      <c r="B11" s="131"/>
      <c r="C11" s="253" t="s">
        <v>331</v>
      </c>
      <c r="D11" s="24"/>
      <c r="E11" s="126" t="s">
        <v>332</v>
      </c>
      <c r="F11" s="24"/>
    </row>
    <row r="12" spans="1:7" ht="13.5" customHeight="1" x14ac:dyDescent="0.25">
      <c r="A12" s="24"/>
      <c r="B12" s="24"/>
      <c r="C12" s="24"/>
      <c r="D12" s="24"/>
      <c r="E12" s="124"/>
      <c r="F12" s="24"/>
    </row>
    <row r="13" spans="1:7" ht="14.1" customHeight="1" x14ac:dyDescent="0.25">
      <c r="A13" s="24"/>
      <c r="B13" s="24"/>
      <c r="C13" s="125" t="s">
        <v>333</v>
      </c>
      <c r="D13" s="24" t="s">
        <v>334</v>
      </c>
      <c r="E13" s="124"/>
      <c r="F13" s="24"/>
    </row>
    <row r="14" spans="1:7" ht="14.1" customHeight="1" x14ac:dyDescent="0.25">
      <c r="A14" s="24"/>
      <c r="B14" s="24"/>
      <c r="C14" s="24"/>
      <c r="D14" s="24" t="s">
        <v>335</v>
      </c>
      <c r="E14" s="124"/>
      <c r="F14" s="24"/>
    </row>
    <row r="15" spans="1:7" ht="14.1" customHeight="1" x14ac:dyDescent="0.25">
      <c r="A15" s="24"/>
      <c r="B15" s="24"/>
      <c r="C15" s="24"/>
      <c r="D15" s="24" t="s">
        <v>336</v>
      </c>
      <c r="E15" s="124"/>
      <c r="F15" s="24"/>
    </row>
    <row r="16" spans="1:7" ht="14.1" customHeight="1" x14ac:dyDescent="0.25">
      <c r="A16" s="24"/>
      <c r="B16" s="24"/>
      <c r="C16" s="24"/>
      <c r="D16" s="298" t="s">
        <v>337</v>
      </c>
      <c r="E16" s="298"/>
      <c r="F16" s="24"/>
    </row>
    <row r="17" spans="2:7" ht="20.100000000000001" customHeight="1" x14ac:dyDescent="0.25">
      <c r="B17" s="24"/>
      <c r="C17" s="24"/>
      <c r="D17" s="24"/>
      <c r="E17" s="24"/>
      <c r="F17" s="24"/>
    </row>
    <row r="18" spans="2:7" s="32" customFormat="1" ht="13.5" customHeight="1" x14ac:dyDescent="0.25">
      <c r="B18" s="296" t="s">
        <v>338</v>
      </c>
      <c r="C18" s="296"/>
      <c r="D18" s="296"/>
      <c r="E18" s="296"/>
      <c r="G18" s="41"/>
    </row>
    <row r="19" spans="2:7" ht="15" customHeight="1" x14ac:dyDescent="0.25">
      <c r="B19" s="131"/>
      <c r="C19" s="131"/>
      <c r="D19" s="24"/>
      <c r="E19" s="254"/>
      <c r="F19" s="24"/>
    </row>
    <row r="20" spans="2:7" ht="24" customHeight="1" x14ac:dyDescent="0.25">
      <c r="B20" s="131"/>
      <c r="C20" s="253" t="s">
        <v>331</v>
      </c>
      <c r="D20" s="24"/>
      <c r="E20" s="126" t="s">
        <v>339</v>
      </c>
      <c r="F20" s="24"/>
    </row>
    <row r="22" spans="2:7" ht="13.5" customHeight="1" x14ac:dyDescent="0.25">
      <c r="B22" s="24"/>
      <c r="C22" s="125" t="s">
        <v>333</v>
      </c>
      <c r="D22" s="24" t="s">
        <v>340</v>
      </c>
      <c r="E22" s="24"/>
      <c r="F22" s="24"/>
    </row>
    <row r="23" spans="2:7" ht="13.5" customHeight="1" x14ac:dyDescent="0.25">
      <c r="B23" s="24"/>
      <c r="C23" s="24"/>
      <c r="D23" s="24" t="s">
        <v>341</v>
      </c>
      <c r="E23" s="24"/>
      <c r="F23" s="24"/>
    </row>
    <row r="24" spans="2:7" ht="13.5" customHeight="1" x14ac:dyDescent="0.25">
      <c r="B24" s="24"/>
      <c r="C24" s="24"/>
      <c r="D24" s="24" t="s">
        <v>342</v>
      </c>
      <c r="E24" s="24"/>
      <c r="F24" s="24"/>
    </row>
    <row r="25" spans="2:7" ht="13.5" customHeight="1" x14ac:dyDescent="0.25">
      <c r="B25" s="24"/>
      <c r="C25" s="24"/>
      <c r="D25" s="124" t="s">
        <v>343</v>
      </c>
      <c r="E25" s="24"/>
      <c r="F25" s="24"/>
    </row>
    <row r="26" spans="2:7" ht="13.5" customHeight="1" x14ac:dyDescent="0.25">
      <c r="B26" s="24"/>
      <c r="C26" s="24"/>
      <c r="D26" s="124" t="s">
        <v>344</v>
      </c>
      <c r="E26" s="24"/>
      <c r="F26" s="24"/>
    </row>
    <row r="27" spans="2:7" ht="13.5" customHeight="1" x14ac:dyDescent="0.25">
      <c r="B27" s="24"/>
      <c r="C27" s="24"/>
      <c r="D27" s="124"/>
      <c r="E27" s="24"/>
      <c r="F27" s="24"/>
    </row>
    <row r="28" spans="2:7" ht="13.5" customHeight="1" x14ac:dyDescent="0.25">
      <c r="B28" s="24"/>
      <c r="C28" s="24"/>
      <c r="D28" s="24" t="s">
        <v>345</v>
      </c>
      <c r="E28" s="24"/>
      <c r="F28" s="24"/>
    </row>
    <row r="29" spans="2:7" ht="13.5" customHeight="1" x14ac:dyDescent="0.25">
      <c r="B29" s="24"/>
      <c r="C29" s="24"/>
      <c r="D29" s="24" t="s">
        <v>346</v>
      </c>
      <c r="E29" s="24"/>
      <c r="F29" s="24"/>
    </row>
    <row r="30" spans="2:7" ht="13.5" customHeight="1" x14ac:dyDescent="0.25">
      <c r="B30" s="24"/>
      <c r="C30" s="24"/>
      <c r="D30" s="124" t="s">
        <v>347</v>
      </c>
      <c r="E30" s="24"/>
      <c r="F30" s="24"/>
    </row>
    <row r="31" spans="2:7" ht="13.5" customHeight="1" x14ac:dyDescent="0.25">
      <c r="B31" s="24"/>
      <c r="C31" s="24"/>
      <c r="D31" s="124"/>
      <c r="E31" s="24"/>
      <c r="F31" s="24"/>
    </row>
    <row r="32" spans="2:7" ht="13.5" customHeight="1" x14ac:dyDescent="0.25">
      <c r="B32" s="24"/>
      <c r="C32" s="24"/>
      <c r="D32" s="24"/>
      <c r="E32" s="127"/>
      <c r="F32" s="24"/>
    </row>
    <row r="33" spans="2:7" ht="13.5" customHeight="1" x14ac:dyDescent="0.25">
      <c r="B33" s="24"/>
      <c r="C33" s="124" t="s">
        <v>348</v>
      </c>
      <c r="D33" s="24"/>
      <c r="E33" s="42" t="s">
        <v>349</v>
      </c>
      <c r="F33" s="24"/>
    </row>
    <row r="34" spans="2:7" ht="13.5" customHeight="1" x14ac:dyDescent="0.25">
      <c r="B34" s="24"/>
      <c r="C34" s="24"/>
      <c r="D34" s="24"/>
      <c r="E34" s="255" t="s">
        <v>350</v>
      </c>
      <c r="F34" s="24"/>
    </row>
    <row r="35" spans="2:7" ht="20.100000000000001" customHeight="1" x14ac:dyDescent="0.25">
      <c r="B35" s="24"/>
      <c r="C35" s="24"/>
      <c r="D35" s="24"/>
      <c r="E35" s="24"/>
      <c r="F35" s="24"/>
    </row>
    <row r="36" spans="2:7" s="32" customFormat="1" ht="13.5" customHeight="1" x14ac:dyDescent="0.25">
      <c r="B36" s="296" t="s">
        <v>351</v>
      </c>
      <c r="C36" s="296"/>
      <c r="D36" s="296"/>
      <c r="E36" s="296"/>
      <c r="G36" s="41"/>
    </row>
    <row r="37" spans="2:7" ht="15" customHeight="1" x14ac:dyDescent="0.25">
      <c r="B37" s="24"/>
      <c r="C37" s="24"/>
      <c r="D37" s="131"/>
      <c r="E37" s="24"/>
      <c r="F37" s="24"/>
    </row>
    <row r="38" spans="2:7" ht="15" customHeight="1" x14ac:dyDescent="0.25">
      <c r="B38" s="24"/>
      <c r="C38" s="253" t="s">
        <v>331</v>
      </c>
      <c r="D38" s="131"/>
      <c r="E38" s="256" t="s">
        <v>352</v>
      </c>
      <c r="F38" s="24"/>
    </row>
    <row r="39" spans="2:7" ht="15" customHeight="1" x14ac:dyDescent="0.25">
      <c r="B39" s="24"/>
      <c r="C39" s="253"/>
      <c r="D39" s="131"/>
      <c r="E39" s="256"/>
      <c r="F39" s="24"/>
    </row>
    <row r="40" spans="2:7" ht="14.1" customHeight="1" x14ac:dyDescent="0.25">
      <c r="B40" s="24"/>
      <c r="C40" s="125" t="s">
        <v>333</v>
      </c>
      <c r="D40" s="24" t="s">
        <v>340</v>
      </c>
      <c r="E40" s="24"/>
      <c r="F40" s="24"/>
    </row>
    <row r="41" spans="2:7" ht="14.1" customHeight="1" x14ac:dyDescent="0.25">
      <c r="B41" s="24"/>
      <c r="C41" s="24"/>
      <c r="D41" s="24" t="s">
        <v>341</v>
      </c>
      <c r="E41" s="24"/>
      <c r="F41" s="24"/>
    </row>
    <row r="42" spans="2:7" ht="14.1" customHeight="1" x14ac:dyDescent="0.25">
      <c r="B42" s="24"/>
      <c r="C42" s="24"/>
      <c r="D42" s="24" t="s">
        <v>342</v>
      </c>
      <c r="E42" s="24"/>
      <c r="F42" s="24"/>
    </row>
    <row r="43" spans="2:7" ht="14.1" customHeight="1" x14ac:dyDescent="0.25">
      <c r="B43" s="24"/>
      <c r="C43" s="24"/>
      <c r="D43" s="124" t="s">
        <v>344</v>
      </c>
      <c r="E43" s="24"/>
      <c r="F43" s="24"/>
    </row>
    <row r="44" spans="2:7" ht="14.1" customHeight="1" x14ac:dyDescent="0.25">
      <c r="B44" s="24"/>
      <c r="C44" s="24"/>
      <c r="D44" s="24"/>
      <c r="E44" s="24"/>
      <c r="F44" s="24"/>
    </row>
    <row r="45" spans="2:7" ht="14.1" customHeight="1" x14ac:dyDescent="0.25">
      <c r="B45" s="24"/>
      <c r="C45" s="257"/>
      <c r="D45" s="24" t="s">
        <v>345</v>
      </c>
      <c r="E45" s="24"/>
      <c r="F45" s="24"/>
    </row>
    <row r="46" spans="2:7" ht="14.1" customHeight="1" x14ac:dyDescent="0.25">
      <c r="B46" s="24"/>
      <c r="C46" s="24"/>
      <c r="D46" s="24" t="s">
        <v>346</v>
      </c>
      <c r="E46" s="24"/>
      <c r="F46" s="24"/>
    </row>
    <row r="47" spans="2:7" ht="14.1" customHeight="1" x14ac:dyDescent="0.25">
      <c r="B47" s="24"/>
      <c r="C47" s="24"/>
      <c r="D47" s="124" t="s">
        <v>347</v>
      </c>
      <c r="E47" s="24"/>
      <c r="F47" s="24"/>
    </row>
    <row r="48" spans="2:7" ht="13.5" customHeight="1" x14ac:dyDescent="0.25">
      <c r="B48" s="24"/>
      <c r="C48" s="24"/>
      <c r="D48" s="24"/>
      <c r="E48" s="127"/>
      <c r="F48" s="24"/>
    </row>
    <row r="49" spans="2:7" ht="13.5" customHeight="1" x14ac:dyDescent="0.25">
      <c r="B49" s="24"/>
      <c r="C49" s="124" t="s">
        <v>348</v>
      </c>
      <c r="D49" s="24"/>
      <c r="E49" s="42" t="s">
        <v>344</v>
      </c>
      <c r="F49" s="24"/>
    </row>
    <row r="50" spans="2:7" ht="13.5" customHeight="1" x14ac:dyDescent="0.25">
      <c r="B50" s="24"/>
      <c r="C50" s="24"/>
      <c r="D50" s="24"/>
      <c r="E50" s="255" t="s">
        <v>350</v>
      </c>
      <c r="F50" s="24"/>
    </row>
    <row r="51" spans="2:7" ht="20.100000000000001" customHeight="1" x14ac:dyDescent="0.25">
      <c r="B51" s="24"/>
      <c r="C51" s="24"/>
      <c r="D51" s="24"/>
      <c r="E51" s="24"/>
      <c r="F51" s="24"/>
    </row>
    <row r="52" spans="2:7" s="32" customFormat="1" ht="13.5" customHeight="1" x14ac:dyDescent="0.25">
      <c r="B52" s="296" t="s">
        <v>353</v>
      </c>
      <c r="C52" s="296"/>
      <c r="D52" s="296"/>
      <c r="E52" s="296"/>
      <c r="G52" s="41"/>
    </row>
    <row r="53" spans="2:7" ht="15" customHeight="1" x14ac:dyDescent="0.25">
      <c r="B53" s="24"/>
      <c r="C53" s="24"/>
      <c r="D53" s="131"/>
      <c r="E53" s="24"/>
      <c r="F53" s="24"/>
    </row>
    <row r="54" spans="2:7" ht="27" customHeight="1" x14ac:dyDescent="0.25">
      <c r="B54" s="24"/>
      <c r="C54" s="253" t="s">
        <v>331</v>
      </c>
      <c r="D54" s="131"/>
      <c r="E54" s="256" t="s">
        <v>354</v>
      </c>
      <c r="F54" s="24"/>
    </row>
    <row r="56" spans="2:7" ht="13.5" customHeight="1" x14ac:dyDescent="0.25">
      <c r="B56" s="24"/>
      <c r="C56" s="125" t="s">
        <v>333</v>
      </c>
      <c r="D56" s="24" t="s">
        <v>355</v>
      </c>
      <c r="E56" s="24"/>
      <c r="F56" s="24"/>
    </row>
    <row r="57" spans="2:7" ht="13.5" customHeight="1" x14ac:dyDescent="0.25">
      <c r="B57" s="24"/>
      <c r="C57" s="24"/>
      <c r="D57" s="24" t="s">
        <v>356</v>
      </c>
      <c r="E57" s="24"/>
      <c r="F57" s="24"/>
    </row>
    <row r="58" spans="2:7" ht="13.5" customHeight="1" x14ac:dyDescent="0.25">
      <c r="B58" s="24"/>
      <c r="C58" s="24"/>
      <c r="D58" s="24" t="s">
        <v>357</v>
      </c>
      <c r="E58" s="24"/>
      <c r="F58" s="24"/>
    </row>
    <row r="59" spans="2:7" ht="13.5" customHeight="1" x14ac:dyDescent="0.25">
      <c r="B59" s="24"/>
      <c r="C59" s="24"/>
      <c r="D59" s="124" t="s">
        <v>358</v>
      </c>
      <c r="E59" s="24"/>
      <c r="F59" s="24"/>
    </row>
    <row r="60" spans="2:7" ht="15" customHeight="1" x14ac:dyDescent="0.25">
      <c r="B60" s="24"/>
      <c r="C60" s="24"/>
      <c r="D60" s="24"/>
      <c r="E60" s="258"/>
      <c r="F60" s="24"/>
    </row>
    <row r="61" spans="2:7" s="32" customFormat="1" ht="13.5" customHeight="1" x14ac:dyDescent="0.25">
      <c r="B61" s="296" t="s">
        <v>359</v>
      </c>
      <c r="C61" s="296"/>
      <c r="D61" s="296"/>
      <c r="E61" s="296"/>
      <c r="G61" s="41"/>
    </row>
    <row r="62" spans="2:7" ht="15" customHeight="1" x14ac:dyDescent="0.25">
      <c r="B62" s="131"/>
      <c r="C62" s="131"/>
      <c r="D62" s="24"/>
      <c r="E62" s="24"/>
      <c r="F62" s="24"/>
    </row>
    <row r="63" spans="2:7" ht="27" customHeight="1" x14ac:dyDescent="0.25">
      <c r="B63" s="131"/>
      <c r="C63" s="253" t="s">
        <v>331</v>
      </c>
      <c r="D63" s="24"/>
      <c r="E63" s="256" t="s">
        <v>360</v>
      </c>
      <c r="F63" s="24"/>
      <c r="G63" s="50"/>
    </row>
    <row r="64" spans="2:7" ht="14.1" customHeight="1" x14ac:dyDescent="0.25">
      <c r="B64" s="131"/>
      <c r="C64" s="253"/>
      <c r="D64" s="24"/>
      <c r="E64" s="256"/>
      <c r="F64" s="24"/>
      <c r="G64" s="50"/>
    </row>
    <row r="65" spans="2:7" ht="13.5" customHeight="1" x14ac:dyDescent="0.25">
      <c r="B65" s="131"/>
      <c r="C65" s="125" t="s">
        <v>333</v>
      </c>
      <c r="D65" s="24" t="s">
        <v>340</v>
      </c>
      <c r="E65" s="24"/>
      <c r="F65" s="24"/>
      <c r="G65" s="50"/>
    </row>
    <row r="66" spans="2:7" ht="13.5" customHeight="1" x14ac:dyDescent="0.25">
      <c r="B66" s="131"/>
      <c r="C66" s="24"/>
      <c r="D66" s="24" t="s">
        <v>341</v>
      </c>
      <c r="E66" s="24"/>
      <c r="F66" s="24"/>
      <c r="G66" s="50"/>
    </row>
    <row r="67" spans="2:7" ht="13.5" customHeight="1" x14ac:dyDescent="0.25">
      <c r="B67" s="131"/>
      <c r="C67" s="131"/>
      <c r="D67" s="24" t="s">
        <v>342</v>
      </c>
      <c r="E67" s="24"/>
      <c r="F67" s="24"/>
      <c r="G67" s="50"/>
    </row>
    <row r="68" spans="2:7" ht="13.5" customHeight="1" x14ac:dyDescent="0.25">
      <c r="B68" s="131"/>
      <c r="C68" s="131"/>
      <c r="D68" s="124" t="s">
        <v>361</v>
      </c>
      <c r="E68" s="24"/>
      <c r="F68" s="24"/>
      <c r="G68" s="50"/>
    </row>
    <row r="69" spans="2:7" ht="13.5" customHeight="1" x14ac:dyDescent="0.25">
      <c r="B69" s="131"/>
      <c r="C69" s="131"/>
      <c r="D69" s="124"/>
      <c r="E69" s="24"/>
      <c r="F69" s="24"/>
      <c r="G69" s="50"/>
    </row>
    <row r="70" spans="2:7" ht="13.5" customHeight="1" x14ac:dyDescent="0.25">
      <c r="B70" s="131"/>
      <c r="C70" s="131"/>
      <c r="D70" s="24" t="s">
        <v>340</v>
      </c>
      <c r="E70" s="24"/>
      <c r="F70" s="24"/>
      <c r="G70" s="50"/>
    </row>
    <row r="71" spans="2:7" ht="13.5" customHeight="1" x14ac:dyDescent="0.25">
      <c r="B71" s="131"/>
      <c r="C71" s="131"/>
      <c r="D71" s="24" t="s">
        <v>341</v>
      </c>
      <c r="E71" s="24"/>
      <c r="F71" s="24"/>
      <c r="G71" s="50"/>
    </row>
    <row r="72" spans="2:7" ht="13.5" customHeight="1" x14ac:dyDescent="0.25">
      <c r="B72" s="131"/>
      <c r="C72" s="131"/>
      <c r="D72" s="24" t="s">
        <v>362</v>
      </c>
      <c r="E72" s="24"/>
      <c r="F72" s="24"/>
      <c r="G72" s="50"/>
    </row>
    <row r="73" spans="2:7" ht="13.5" customHeight="1" x14ac:dyDescent="0.25">
      <c r="B73" s="131"/>
      <c r="C73" s="131"/>
      <c r="D73" s="124" t="s">
        <v>363</v>
      </c>
      <c r="E73" s="24"/>
      <c r="F73" s="24"/>
      <c r="G73" s="50"/>
    </row>
    <row r="74" spans="2:7" ht="13.5" customHeight="1" x14ac:dyDescent="0.25">
      <c r="B74" s="131"/>
      <c r="C74" s="131"/>
      <c r="D74" s="124"/>
      <c r="E74" s="24"/>
      <c r="F74" s="24"/>
      <c r="G74" s="50"/>
    </row>
    <row r="75" spans="2:7" ht="13.5" customHeight="1" x14ac:dyDescent="0.25">
      <c r="B75" s="131"/>
      <c r="C75" s="257"/>
      <c r="D75" s="24" t="s">
        <v>345</v>
      </c>
      <c r="E75" s="24"/>
      <c r="F75" s="24"/>
      <c r="G75" s="50"/>
    </row>
    <row r="76" spans="2:7" ht="14.1" customHeight="1" x14ac:dyDescent="0.25">
      <c r="B76" s="131"/>
      <c r="C76" s="24"/>
      <c r="D76" s="24" t="s">
        <v>346</v>
      </c>
      <c r="E76" s="24"/>
      <c r="F76" s="24"/>
      <c r="G76" s="50"/>
    </row>
    <row r="77" spans="2:7" ht="15" customHeight="1" x14ac:dyDescent="0.25">
      <c r="B77" s="131"/>
      <c r="C77" s="24"/>
      <c r="D77" s="124" t="s">
        <v>347</v>
      </c>
      <c r="E77" s="24"/>
      <c r="F77" s="24"/>
      <c r="G77" s="50"/>
    </row>
    <row r="78" spans="2:7" ht="13.5" customHeight="1" x14ac:dyDescent="0.25">
      <c r="B78" s="24"/>
      <c r="C78" s="24"/>
      <c r="D78" s="24"/>
      <c r="E78" s="127"/>
      <c r="F78" s="24"/>
      <c r="G78" s="50"/>
    </row>
    <row r="79" spans="2:7" ht="27" customHeight="1" x14ac:dyDescent="0.25">
      <c r="B79" s="24"/>
      <c r="C79" s="259" t="s">
        <v>348</v>
      </c>
      <c r="D79" s="24"/>
      <c r="E79" s="108" t="s">
        <v>364</v>
      </c>
      <c r="F79" s="109"/>
      <c r="G79" s="50"/>
    </row>
    <row r="80" spans="2:7" ht="13.5" customHeight="1" x14ac:dyDescent="0.25">
      <c r="B80" s="24"/>
      <c r="C80" s="259"/>
      <c r="D80" s="24"/>
      <c r="E80" s="255" t="s">
        <v>350</v>
      </c>
      <c r="F80" s="109"/>
      <c r="G80" s="50"/>
    </row>
    <row r="81" spans="2:7" ht="20.100000000000001" customHeight="1" x14ac:dyDescent="0.25">
      <c r="B81" s="24"/>
      <c r="C81" s="259"/>
      <c r="D81" s="24"/>
      <c r="E81" s="255"/>
      <c r="F81" s="109"/>
      <c r="G81" s="50"/>
    </row>
    <row r="82" spans="2:7" ht="13.5" customHeight="1" x14ac:dyDescent="0.25">
      <c r="B82" s="296" t="s">
        <v>365</v>
      </c>
      <c r="C82" s="296"/>
      <c r="D82" s="296"/>
      <c r="E82" s="296"/>
      <c r="F82" s="109"/>
      <c r="G82" s="50"/>
    </row>
    <row r="83" spans="2:7" ht="13.5" customHeight="1" x14ac:dyDescent="0.25">
      <c r="B83" s="24"/>
      <c r="C83" s="259"/>
      <c r="D83" s="24"/>
      <c r="E83" s="255"/>
      <c r="F83" s="109"/>
      <c r="G83" s="50"/>
    </row>
    <row r="84" spans="2:7" ht="22.8" x14ac:dyDescent="0.25">
      <c r="B84" s="24"/>
      <c r="C84" s="253" t="s">
        <v>331</v>
      </c>
      <c r="D84" s="24"/>
      <c r="E84" s="256" t="s">
        <v>366</v>
      </c>
      <c r="F84" s="109"/>
      <c r="G84" s="50"/>
    </row>
    <row r="85" spans="2:7" ht="13.2" x14ac:dyDescent="0.25">
      <c r="B85" s="24"/>
      <c r="C85" s="253"/>
      <c r="D85" s="24"/>
      <c r="E85" s="256"/>
      <c r="F85" s="109"/>
      <c r="G85" s="50"/>
    </row>
    <row r="86" spans="2:7" ht="13.2" x14ac:dyDescent="0.25">
      <c r="B86" s="24"/>
      <c r="C86" s="125" t="s">
        <v>333</v>
      </c>
      <c r="D86" s="24" t="s">
        <v>340</v>
      </c>
      <c r="E86" s="256"/>
      <c r="F86" s="109"/>
      <c r="G86" s="50"/>
    </row>
    <row r="87" spans="2:7" ht="13.2" x14ac:dyDescent="0.25">
      <c r="B87" s="24"/>
      <c r="C87" s="253"/>
      <c r="D87" s="24" t="s">
        <v>341</v>
      </c>
      <c r="E87" s="256"/>
      <c r="F87" s="109"/>
      <c r="G87" s="50"/>
    </row>
    <row r="88" spans="2:7" ht="13.2" x14ac:dyDescent="0.25">
      <c r="B88" s="24"/>
      <c r="C88" s="253"/>
      <c r="D88" s="24" t="s">
        <v>342</v>
      </c>
      <c r="E88" s="256"/>
      <c r="F88" s="109"/>
      <c r="G88" s="50"/>
    </row>
    <row r="89" spans="2:7" ht="13.2" x14ac:dyDescent="0.25">
      <c r="B89" s="24"/>
      <c r="C89" s="253"/>
      <c r="D89" s="124" t="s">
        <v>343</v>
      </c>
      <c r="E89" s="256"/>
      <c r="F89" s="109"/>
      <c r="G89" s="50"/>
    </row>
    <row r="90" spans="2:7" ht="13.2" x14ac:dyDescent="0.25">
      <c r="B90" s="24"/>
      <c r="C90" s="253"/>
      <c r="D90" s="124" t="s">
        <v>344</v>
      </c>
      <c r="E90" s="256"/>
      <c r="F90" s="109"/>
      <c r="G90" s="50"/>
    </row>
    <row r="91" spans="2:7" ht="13.2" x14ac:dyDescent="0.25">
      <c r="B91" s="24"/>
      <c r="C91" s="253"/>
      <c r="D91" s="124"/>
      <c r="E91" s="256"/>
      <c r="F91" s="109"/>
      <c r="G91" s="50"/>
    </row>
    <row r="92" spans="2:7" ht="13.2" x14ac:dyDescent="0.25">
      <c r="B92" s="24"/>
      <c r="C92" s="253"/>
      <c r="D92" s="24" t="s">
        <v>340</v>
      </c>
      <c r="E92" s="256"/>
      <c r="F92" s="109"/>
      <c r="G92" s="50"/>
    </row>
    <row r="93" spans="2:7" ht="13.2" x14ac:dyDescent="0.25">
      <c r="B93" s="24"/>
      <c r="C93" s="253"/>
      <c r="D93" s="24" t="s">
        <v>341</v>
      </c>
      <c r="E93" s="256"/>
      <c r="F93" s="109"/>
      <c r="G93" s="50"/>
    </row>
    <row r="94" spans="2:7" ht="13.2" x14ac:dyDescent="0.25">
      <c r="B94" s="24"/>
      <c r="C94" s="253"/>
      <c r="D94" s="24" t="s">
        <v>342</v>
      </c>
      <c r="E94" s="256"/>
      <c r="F94" s="109"/>
      <c r="G94" s="50"/>
    </row>
    <row r="95" spans="2:7" ht="13.2" x14ac:dyDescent="0.25">
      <c r="B95" s="24"/>
      <c r="C95" s="253"/>
      <c r="D95" s="124" t="s">
        <v>361</v>
      </c>
      <c r="E95" s="256"/>
      <c r="F95" s="109"/>
      <c r="G95" s="50"/>
    </row>
    <row r="96" spans="2:7" ht="13.2" x14ac:dyDescent="0.25">
      <c r="B96" s="24"/>
      <c r="C96" s="253"/>
      <c r="D96" s="124"/>
      <c r="E96" s="256"/>
      <c r="F96" s="109"/>
      <c r="G96" s="50"/>
    </row>
    <row r="97" spans="2:7" ht="13.2" x14ac:dyDescent="0.25">
      <c r="B97" s="24"/>
      <c r="C97" s="253"/>
      <c r="D97" s="24" t="s">
        <v>340</v>
      </c>
      <c r="E97" s="256"/>
      <c r="F97" s="109"/>
      <c r="G97" s="50"/>
    </row>
    <row r="98" spans="2:7" ht="13.2" x14ac:dyDescent="0.25">
      <c r="B98" s="24"/>
      <c r="C98" s="253"/>
      <c r="D98" s="24" t="s">
        <v>341</v>
      </c>
      <c r="E98" s="256"/>
      <c r="F98" s="109"/>
      <c r="G98" s="50"/>
    </row>
    <row r="99" spans="2:7" ht="13.2" x14ac:dyDescent="0.25">
      <c r="B99" s="24"/>
      <c r="C99" s="253"/>
      <c r="D99" s="24" t="s">
        <v>362</v>
      </c>
      <c r="E99" s="256"/>
      <c r="F99" s="109"/>
      <c r="G99" s="50"/>
    </row>
    <row r="100" spans="2:7" ht="13.2" x14ac:dyDescent="0.25">
      <c r="B100" s="24"/>
      <c r="C100" s="253"/>
      <c r="D100" s="124" t="s">
        <v>363</v>
      </c>
      <c r="E100" s="256"/>
      <c r="F100" s="109"/>
      <c r="G100" s="50"/>
    </row>
    <row r="101" spans="2:7" ht="13.5" customHeight="1" x14ac:dyDescent="0.25">
      <c r="B101" s="24"/>
      <c r="C101" s="259"/>
      <c r="D101" s="30"/>
      <c r="E101" s="30"/>
      <c r="F101" s="109"/>
      <c r="G101" s="50"/>
    </row>
    <row r="102" spans="2:7" ht="13.5" customHeight="1" x14ac:dyDescent="0.25">
      <c r="B102" s="24"/>
      <c r="C102" s="259" t="s">
        <v>348</v>
      </c>
      <c r="D102" s="24"/>
      <c r="E102" s="121" t="s">
        <v>349</v>
      </c>
      <c r="F102" s="109"/>
      <c r="G102" s="50"/>
    </row>
    <row r="103" spans="2:7" ht="13.5" customHeight="1" x14ac:dyDescent="0.25">
      <c r="B103" s="24"/>
      <c r="C103" s="259"/>
      <c r="D103" s="24"/>
      <c r="E103" s="255" t="s">
        <v>367</v>
      </c>
      <c r="F103" s="109"/>
      <c r="G103" s="50"/>
    </row>
    <row r="104" spans="2:7" ht="15" customHeight="1" x14ac:dyDescent="0.25">
      <c r="B104" s="24"/>
      <c r="C104" s="24"/>
      <c r="D104" s="24"/>
      <c r="E104" s="127"/>
      <c r="F104" s="24"/>
    </row>
    <row r="105" spans="2:7" s="32" customFormat="1" ht="13.5" customHeight="1" x14ac:dyDescent="0.25">
      <c r="B105" s="296" t="s">
        <v>368</v>
      </c>
      <c r="C105" s="296"/>
      <c r="D105" s="296"/>
      <c r="E105" s="296"/>
      <c r="G105" s="41"/>
    </row>
    <row r="106" spans="2:7" ht="15" customHeight="1" x14ac:dyDescent="0.25">
      <c r="B106" s="24"/>
      <c r="C106" s="24"/>
      <c r="D106" s="24"/>
      <c r="E106" s="260"/>
      <c r="F106" s="24"/>
    </row>
    <row r="107" spans="2:7" ht="13.5" customHeight="1" x14ac:dyDescent="0.25">
      <c r="B107" s="24"/>
      <c r="C107" s="253" t="s">
        <v>331</v>
      </c>
      <c r="D107" s="24"/>
      <c r="E107" s="24" t="s">
        <v>369</v>
      </c>
      <c r="F107" s="24"/>
      <c r="G107" s="50"/>
    </row>
    <row r="108" spans="2:7" ht="13.5" customHeight="1" x14ac:dyDescent="0.25">
      <c r="B108" s="24"/>
      <c r="C108" s="24"/>
      <c r="D108" s="24"/>
      <c r="E108" s="260"/>
      <c r="F108" s="24"/>
      <c r="G108" s="50"/>
    </row>
    <row r="109" spans="2:7" ht="13.5" customHeight="1" x14ac:dyDescent="0.25">
      <c r="B109" s="24"/>
      <c r="C109" s="125" t="s">
        <v>333</v>
      </c>
      <c r="D109" s="24" t="s">
        <v>340</v>
      </c>
      <c r="E109" s="260"/>
      <c r="F109" s="24"/>
      <c r="G109" s="50"/>
    </row>
    <row r="110" spans="2:7" ht="13.5" customHeight="1" x14ac:dyDescent="0.25">
      <c r="B110" s="24"/>
      <c r="C110" s="24"/>
      <c r="D110" s="24" t="s">
        <v>341</v>
      </c>
      <c r="E110" s="260"/>
      <c r="F110" s="24"/>
      <c r="G110" s="50"/>
    </row>
    <row r="111" spans="2:7" ht="13.5" customHeight="1" x14ac:dyDescent="0.25">
      <c r="B111" s="24"/>
      <c r="C111" s="24"/>
      <c r="D111" s="24" t="s">
        <v>342</v>
      </c>
      <c r="E111" s="260"/>
      <c r="F111" s="24"/>
      <c r="G111" s="50"/>
    </row>
    <row r="112" spans="2:7" ht="13.5" customHeight="1" x14ac:dyDescent="0.25">
      <c r="B112" s="24"/>
      <c r="C112" s="24"/>
      <c r="D112" s="124" t="s">
        <v>343</v>
      </c>
      <c r="E112" s="260"/>
      <c r="F112" s="24"/>
      <c r="G112" s="50"/>
    </row>
    <row r="113" spans="4:7" ht="13.5" customHeight="1" x14ac:dyDescent="0.25">
      <c r="D113" s="124" t="s">
        <v>344</v>
      </c>
      <c r="E113" s="260"/>
      <c r="F113" s="24"/>
      <c r="G113" s="50"/>
    </row>
    <row r="114" spans="4:7" ht="13.5" customHeight="1" x14ac:dyDescent="0.25">
      <c r="D114" s="124" t="s">
        <v>361</v>
      </c>
      <c r="E114" s="260"/>
      <c r="F114" s="24"/>
      <c r="G114" s="50"/>
    </row>
    <row r="115" spans="4:7" ht="13.5" customHeight="1" x14ac:dyDescent="0.25">
      <c r="D115" s="124"/>
      <c r="E115" s="260"/>
      <c r="F115" s="24"/>
      <c r="G115" s="50"/>
    </row>
    <row r="116" spans="4:7" ht="13.5" customHeight="1" x14ac:dyDescent="0.25">
      <c r="D116" s="24" t="s">
        <v>340</v>
      </c>
      <c r="E116" s="260"/>
      <c r="F116" s="24"/>
      <c r="G116" s="50"/>
    </row>
    <row r="117" spans="4:7" ht="13.5" customHeight="1" x14ac:dyDescent="0.25">
      <c r="D117" s="24" t="s">
        <v>341</v>
      </c>
      <c r="E117" s="260"/>
      <c r="F117" s="24"/>
      <c r="G117" s="50"/>
    </row>
    <row r="118" spans="4:7" ht="13.5" customHeight="1" x14ac:dyDescent="0.25">
      <c r="D118" s="24" t="s">
        <v>362</v>
      </c>
      <c r="E118" s="260"/>
      <c r="F118" s="24"/>
      <c r="G118" s="50"/>
    </row>
    <row r="119" spans="4:7" ht="13.5" customHeight="1" x14ac:dyDescent="0.25">
      <c r="D119" s="124" t="s">
        <v>363</v>
      </c>
      <c r="E119" s="260"/>
      <c r="F119" s="24"/>
      <c r="G119" s="50"/>
    </row>
    <row r="120" spans="4:7" ht="13.5" customHeight="1" x14ac:dyDescent="0.25">
      <c r="D120" s="124"/>
      <c r="E120" s="260"/>
      <c r="F120" s="24"/>
      <c r="G120" s="50"/>
    </row>
    <row r="121" spans="4:7" ht="13.5" customHeight="1" x14ac:dyDescent="0.25">
      <c r="D121" s="124" t="s">
        <v>370</v>
      </c>
      <c r="E121" s="260"/>
      <c r="F121" s="24"/>
      <c r="G121" s="50"/>
    </row>
    <row r="122" spans="4:7" ht="13.5" customHeight="1" x14ac:dyDescent="0.25">
      <c r="D122" s="24" t="s">
        <v>340</v>
      </c>
      <c r="E122" s="260"/>
      <c r="F122" s="24"/>
      <c r="G122" s="50"/>
    </row>
    <row r="123" spans="4:7" ht="13.5" customHeight="1" x14ac:dyDescent="0.25">
      <c r="D123" s="24" t="s">
        <v>341</v>
      </c>
      <c r="E123" s="260"/>
      <c r="F123" s="24"/>
      <c r="G123" s="50"/>
    </row>
    <row r="124" spans="4:7" ht="13.5" customHeight="1" x14ac:dyDescent="0.25">
      <c r="D124" s="24" t="s">
        <v>371</v>
      </c>
      <c r="E124" s="260"/>
      <c r="F124" s="24"/>
      <c r="G124" s="50"/>
    </row>
    <row r="125" spans="4:7" ht="13.5" customHeight="1" x14ac:dyDescent="0.25">
      <c r="D125" s="124" t="s">
        <v>372</v>
      </c>
      <c r="E125" s="260"/>
      <c r="F125" s="24"/>
      <c r="G125" s="50"/>
    </row>
    <row r="126" spans="4:7" ht="13.5" customHeight="1" x14ac:dyDescent="0.25">
      <c r="D126" s="124"/>
      <c r="E126" s="260"/>
      <c r="F126" s="24"/>
      <c r="G126" s="50"/>
    </row>
    <row r="127" spans="4:7" ht="13.5" customHeight="1" x14ac:dyDescent="0.25">
      <c r="D127" s="131" t="s">
        <v>373</v>
      </c>
      <c r="E127" s="260"/>
      <c r="F127" s="24"/>
      <c r="G127" s="50"/>
    </row>
    <row r="128" spans="4:7" ht="13.5" customHeight="1" x14ac:dyDescent="0.25">
      <c r="D128" s="24" t="s">
        <v>340</v>
      </c>
      <c r="E128" s="260"/>
      <c r="F128" s="24"/>
      <c r="G128" s="50"/>
    </row>
    <row r="129" spans="2:7" ht="13.5" customHeight="1" x14ac:dyDescent="0.25">
      <c r="B129" s="24"/>
      <c r="C129" s="24"/>
      <c r="D129" s="24" t="s">
        <v>341</v>
      </c>
      <c r="E129" s="260"/>
      <c r="F129" s="24"/>
      <c r="G129" s="50"/>
    </row>
    <row r="130" spans="2:7" ht="13.5" customHeight="1" x14ac:dyDescent="0.25">
      <c r="B130" s="24"/>
      <c r="C130" s="24"/>
      <c r="D130" s="24" t="s">
        <v>374</v>
      </c>
      <c r="E130" s="260"/>
      <c r="F130" s="24"/>
      <c r="G130" s="50"/>
    </row>
    <row r="131" spans="2:7" ht="13.5" customHeight="1" x14ac:dyDescent="0.25">
      <c r="B131" s="24"/>
      <c r="C131" s="24"/>
      <c r="D131" s="124" t="s">
        <v>372</v>
      </c>
      <c r="E131" s="260"/>
      <c r="F131" s="24"/>
      <c r="G131" s="50"/>
    </row>
    <row r="132" spans="2:7" ht="13.5" customHeight="1" x14ac:dyDescent="0.25">
      <c r="B132" s="24"/>
      <c r="C132" s="124"/>
      <c r="D132" s="24"/>
      <c r="E132" s="127"/>
      <c r="F132" s="24"/>
      <c r="G132" s="50"/>
    </row>
    <row r="133" spans="2:7" ht="27" customHeight="1" x14ac:dyDescent="0.25">
      <c r="B133" s="24"/>
      <c r="C133" s="259" t="s">
        <v>348</v>
      </c>
      <c r="D133" s="109"/>
      <c r="E133" s="108" t="s">
        <v>364</v>
      </c>
      <c r="F133" s="109"/>
      <c r="G133" s="50"/>
    </row>
    <row r="134" spans="2:7" ht="13.5" customHeight="1" x14ac:dyDescent="0.25">
      <c r="B134" s="24"/>
      <c r="C134" s="24"/>
      <c r="D134" s="24"/>
      <c r="E134" s="255" t="s">
        <v>375</v>
      </c>
      <c r="F134" s="24"/>
      <c r="G134" s="50"/>
    </row>
    <row r="135" spans="2:7" ht="20.100000000000001" customHeight="1" x14ac:dyDescent="0.25">
      <c r="B135" s="24"/>
      <c r="C135" s="24"/>
      <c r="D135" s="24"/>
      <c r="E135" s="24"/>
      <c r="F135" s="24"/>
    </row>
    <row r="136" spans="2:7" s="32" customFormat="1" ht="13.5" customHeight="1" x14ac:dyDescent="0.25">
      <c r="B136" s="296" t="s">
        <v>376</v>
      </c>
      <c r="C136" s="296"/>
      <c r="D136" s="296"/>
      <c r="E136" s="296"/>
      <c r="G136" s="41"/>
    </row>
    <row r="137" spans="2:7" ht="15" customHeight="1" x14ac:dyDescent="0.25">
      <c r="B137" s="24"/>
      <c r="C137" s="24"/>
      <c r="D137" s="24"/>
      <c r="E137" s="261"/>
      <c r="F137" s="24"/>
    </row>
    <row r="138" spans="2:7" ht="13.5" customHeight="1" x14ac:dyDescent="0.25">
      <c r="B138" s="24"/>
      <c r="C138" s="253" t="s">
        <v>331</v>
      </c>
      <c r="D138" s="24"/>
      <c r="E138" s="256" t="s">
        <v>377</v>
      </c>
      <c r="F138" s="24"/>
    </row>
    <row r="139" spans="2:7" ht="13.5" customHeight="1" x14ac:dyDescent="0.25">
      <c r="B139" s="24"/>
      <c r="C139" s="253"/>
      <c r="D139" s="24"/>
      <c r="E139" s="256"/>
      <c r="F139" s="24"/>
    </row>
    <row r="140" spans="2:7" ht="13.5" customHeight="1" x14ac:dyDescent="0.25">
      <c r="B140" s="24"/>
      <c r="C140" s="125" t="s">
        <v>333</v>
      </c>
      <c r="D140" s="24" t="s">
        <v>340</v>
      </c>
      <c r="E140" s="256"/>
      <c r="F140" s="24"/>
    </row>
    <row r="141" spans="2:7" ht="13.5" customHeight="1" x14ac:dyDescent="0.25">
      <c r="B141" s="24"/>
      <c r="C141" s="253"/>
      <c r="D141" s="24" t="s">
        <v>341</v>
      </c>
      <c r="E141" s="256"/>
      <c r="F141" s="24"/>
    </row>
    <row r="142" spans="2:7" ht="13.5" customHeight="1" x14ac:dyDescent="0.25">
      <c r="B142" s="24"/>
      <c r="C142" s="253"/>
      <c r="D142" s="24" t="s">
        <v>378</v>
      </c>
      <c r="E142" s="256"/>
      <c r="F142" s="24"/>
    </row>
    <row r="143" spans="2:7" ht="13.5" customHeight="1" x14ac:dyDescent="0.25">
      <c r="B143" s="24"/>
      <c r="C143" s="253"/>
      <c r="D143" s="124" t="s">
        <v>379</v>
      </c>
      <c r="E143" s="256"/>
      <c r="F143" s="24"/>
    </row>
    <row r="144" spans="2:7" ht="13.5" customHeight="1" x14ac:dyDescent="0.25">
      <c r="B144" s="24"/>
      <c r="C144" s="253"/>
      <c r="D144" s="24"/>
      <c r="E144" s="256"/>
      <c r="F144" s="24"/>
    </row>
    <row r="145" spans="1:7" ht="13.5" customHeight="1" x14ac:dyDescent="0.25">
      <c r="A145" s="24"/>
      <c r="B145" s="24"/>
      <c r="C145" s="253"/>
      <c r="D145" s="24" t="s">
        <v>345</v>
      </c>
      <c r="E145" s="256"/>
      <c r="F145" s="24"/>
    </row>
    <row r="146" spans="1:7" ht="13.5" customHeight="1" x14ac:dyDescent="0.25">
      <c r="A146" s="24"/>
      <c r="B146" s="24"/>
      <c r="C146" s="253"/>
      <c r="D146" s="24" t="s">
        <v>346</v>
      </c>
      <c r="E146" s="256"/>
      <c r="F146" s="24"/>
    </row>
    <row r="147" spans="1:7" ht="13.5" customHeight="1" x14ac:dyDescent="0.25">
      <c r="A147" s="24"/>
      <c r="B147" s="24"/>
      <c r="C147" s="24"/>
      <c r="D147" s="124" t="s">
        <v>347</v>
      </c>
      <c r="E147" s="261"/>
      <c r="F147" s="24"/>
    </row>
    <row r="148" spans="1:7" ht="13.5" customHeight="1" x14ac:dyDescent="0.25">
      <c r="A148" s="24"/>
      <c r="B148" s="24"/>
      <c r="C148" s="24"/>
      <c r="D148" s="131"/>
      <c r="E148" s="127"/>
      <c r="F148" s="24"/>
    </row>
    <row r="149" spans="1:7" ht="13.5" customHeight="1" x14ac:dyDescent="0.25">
      <c r="A149" s="24"/>
      <c r="B149" s="24"/>
      <c r="C149" s="124" t="s">
        <v>348</v>
      </c>
      <c r="D149" s="24"/>
      <c r="E149" s="42" t="s">
        <v>380</v>
      </c>
      <c r="F149" s="24"/>
    </row>
    <row r="150" spans="1:7" ht="13.2" x14ac:dyDescent="0.25">
      <c r="A150" s="24"/>
      <c r="B150" s="24"/>
      <c r="C150" s="24"/>
      <c r="D150" s="24"/>
      <c r="E150" s="255" t="s">
        <v>350</v>
      </c>
      <c r="F150" s="24"/>
    </row>
    <row r="151" spans="1:7" s="32" customFormat="1" ht="18" customHeight="1" x14ac:dyDescent="0.25">
      <c r="A151" s="24"/>
      <c r="B151" s="24"/>
      <c r="C151" s="24"/>
      <c r="D151" s="24"/>
      <c r="E151" s="255"/>
      <c r="G151" s="41"/>
    </row>
    <row r="152" spans="1:7" ht="13.5" customHeight="1" x14ac:dyDescent="0.25">
      <c r="A152" s="32"/>
      <c r="B152" s="296" t="s">
        <v>381</v>
      </c>
      <c r="C152" s="296"/>
      <c r="D152" s="296"/>
      <c r="E152" s="296"/>
      <c r="F152" s="24"/>
    </row>
    <row r="153" spans="1:7" ht="15" customHeight="1" x14ac:dyDescent="0.25">
      <c r="A153" s="24"/>
      <c r="B153" s="131"/>
      <c r="C153" s="131"/>
      <c r="D153" s="24"/>
      <c r="E153" s="24"/>
      <c r="F153" s="24"/>
    </row>
    <row r="154" spans="1:7" ht="13.5" customHeight="1" x14ac:dyDescent="0.25">
      <c r="A154" s="24"/>
      <c r="B154" s="131"/>
      <c r="C154" s="253" t="s">
        <v>331</v>
      </c>
      <c r="D154" s="24"/>
      <c r="E154" s="24" t="s">
        <v>382</v>
      </c>
      <c r="F154" s="24"/>
    </row>
    <row r="155" spans="1:7" ht="13.5" customHeight="1" x14ac:dyDescent="0.25">
      <c r="A155" s="24"/>
      <c r="B155" s="131"/>
      <c r="C155" s="253"/>
      <c r="D155" s="24"/>
      <c r="E155" s="24"/>
      <c r="F155" s="24"/>
    </row>
    <row r="156" spans="1:7" ht="13.5" customHeight="1" x14ac:dyDescent="0.25">
      <c r="A156" s="24"/>
      <c r="B156" s="131"/>
      <c r="C156" s="253"/>
      <c r="D156" s="124" t="s">
        <v>370</v>
      </c>
      <c r="E156" s="24"/>
      <c r="F156" s="24"/>
    </row>
    <row r="157" spans="1:7" ht="13.5" customHeight="1" x14ac:dyDescent="0.25">
      <c r="A157" s="24"/>
      <c r="B157" s="131"/>
      <c r="C157" s="125" t="s">
        <v>333</v>
      </c>
      <c r="D157" s="24" t="s">
        <v>340</v>
      </c>
      <c r="E157" s="24"/>
      <c r="F157" s="24"/>
    </row>
    <row r="158" spans="1:7" ht="13.5" customHeight="1" x14ac:dyDescent="0.25">
      <c r="A158" s="24"/>
      <c r="B158" s="131"/>
      <c r="C158" s="253"/>
      <c r="D158" s="24" t="s">
        <v>341</v>
      </c>
      <c r="E158" s="24"/>
      <c r="F158" s="24"/>
    </row>
    <row r="159" spans="1:7" ht="13.5" customHeight="1" x14ac:dyDescent="0.25">
      <c r="A159" s="24"/>
      <c r="B159" s="131"/>
      <c r="C159" s="253"/>
      <c r="D159" s="24" t="s">
        <v>371</v>
      </c>
      <c r="E159" s="24"/>
      <c r="F159" s="24"/>
    </row>
    <row r="160" spans="1:7" ht="13.5" customHeight="1" x14ac:dyDescent="0.25">
      <c r="A160" s="24"/>
      <c r="B160" s="131"/>
      <c r="C160" s="253"/>
      <c r="D160" s="124" t="s">
        <v>383</v>
      </c>
      <c r="E160" s="24"/>
      <c r="F160" s="24"/>
    </row>
    <row r="161" spans="2:5" ht="13.5" customHeight="1" x14ac:dyDescent="0.25">
      <c r="B161" s="131"/>
      <c r="C161" s="253"/>
      <c r="D161" s="124"/>
      <c r="E161" s="24"/>
    </row>
    <row r="162" spans="2:5" ht="13.5" customHeight="1" x14ac:dyDescent="0.25">
      <c r="B162" s="131"/>
      <c r="C162" s="253"/>
      <c r="D162" s="124"/>
      <c r="E162" s="24"/>
    </row>
    <row r="163" spans="2:5" ht="13.5" customHeight="1" x14ac:dyDescent="0.25">
      <c r="B163" s="131"/>
      <c r="C163" s="253"/>
      <c r="D163" s="124"/>
      <c r="E163" s="24"/>
    </row>
    <row r="164" spans="2:5" ht="13.5" customHeight="1" x14ac:dyDescent="0.25">
      <c r="B164" s="131"/>
      <c r="C164" s="253"/>
      <c r="D164" s="131" t="s">
        <v>373</v>
      </c>
      <c r="E164" s="24"/>
    </row>
    <row r="165" spans="2:5" ht="13.5" customHeight="1" x14ac:dyDescent="0.25">
      <c r="B165" s="131"/>
      <c r="C165" s="24"/>
      <c r="D165" s="24" t="s">
        <v>340</v>
      </c>
      <c r="E165" s="24"/>
    </row>
    <row r="166" spans="2:5" ht="13.5" customHeight="1" x14ac:dyDescent="0.25">
      <c r="B166" s="131"/>
      <c r="C166" s="253"/>
      <c r="D166" s="24" t="s">
        <v>341</v>
      </c>
      <c r="E166" s="24"/>
    </row>
    <row r="167" spans="2:5" ht="13.5" customHeight="1" x14ac:dyDescent="0.25">
      <c r="B167" s="131"/>
      <c r="C167" s="253"/>
      <c r="D167" s="24" t="s">
        <v>374</v>
      </c>
      <c r="E167" s="24"/>
    </row>
    <row r="168" spans="2:5" ht="13.5" customHeight="1" x14ac:dyDescent="0.25">
      <c r="B168" s="131"/>
      <c r="C168" s="253"/>
      <c r="D168" s="124" t="s">
        <v>383</v>
      </c>
      <c r="E168" s="24"/>
    </row>
    <row r="169" spans="2:5" ht="13.5" customHeight="1" x14ac:dyDescent="0.25">
      <c r="B169" s="131"/>
      <c r="C169" s="253"/>
      <c r="D169" s="24"/>
      <c r="E169" s="24"/>
    </row>
    <row r="170" spans="2:5" ht="13.5" customHeight="1" x14ac:dyDescent="0.25">
      <c r="B170" s="131"/>
      <c r="C170" s="253"/>
      <c r="D170" s="24" t="s">
        <v>345</v>
      </c>
      <c r="E170" s="24"/>
    </row>
    <row r="171" spans="2:5" ht="13.5" customHeight="1" x14ac:dyDescent="0.25">
      <c r="B171" s="131"/>
      <c r="C171" s="253"/>
      <c r="D171" s="24" t="s">
        <v>346</v>
      </c>
      <c r="E171" s="24"/>
    </row>
    <row r="172" spans="2:5" ht="13.5" customHeight="1" x14ac:dyDescent="0.25">
      <c r="B172" s="24"/>
      <c r="C172" s="24"/>
      <c r="D172" s="124" t="s">
        <v>347</v>
      </c>
      <c r="E172" s="261"/>
    </row>
    <row r="173" spans="2:5" ht="13.5" customHeight="1" x14ac:dyDescent="0.25">
      <c r="B173" s="24"/>
      <c r="C173" s="24"/>
      <c r="D173" s="24"/>
      <c r="E173" s="24"/>
    </row>
    <row r="174" spans="2:5" ht="15" customHeight="1" x14ac:dyDescent="0.25">
      <c r="B174" s="24"/>
      <c r="C174" s="124" t="s">
        <v>348</v>
      </c>
      <c r="D174" s="24"/>
      <c r="E174" s="42" t="s">
        <v>384</v>
      </c>
    </row>
    <row r="175" spans="2:5" ht="15" customHeight="1" x14ac:dyDescent="0.25">
      <c r="B175" s="24"/>
      <c r="C175" s="124"/>
      <c r="D175" s="24"/>
      <c r="E175" s="255" t="s">
        <v>350</v>
      </c>
    </row>
    <row r="176" spans="2:5" ht="15" customHeight="1" x14ac:dyDescent="0.25">
      <c r="B176" s="24"/>
      <c r="C176" s="124"/>
      <c r="D176" s="24"/>
      <c r="E176" s="42"/>
    </row>
    <row r="177" spans="2:5" ht="15" customHeight="1" x14ac:dyDescent="0.25">
      <c r="B177" s="296" t="s">
        <v>385</v>
      </c>
      <c r="C177" s="296"/>
      <c r="D177" s="296"/>
      <c r="E177" s="296"/>
    </row>
    <row r="178" spans="2:5" ht="15" customHeight="1" x14ac:dyDescent="0.25">
      <c r="B178" s="24"/>
      <c r="C178" s="124"/>
      <c r="D178" s="24"/>
      <c r="E178" s="42"/>
    </row>
    <row r="179" spans="2:5" ht="15" customHeight="1" x14ac:dyDescent="0.25">
      <c r="B179" s="24"/>
      <c r="C179" s="253" t="s">
        <v>331</v>
      </c>
      <c r="D179" s="24"/>
      <c r="E179" s="24" t="s">
        <v>386</v>
      </c>
    </row>
    <row r="180" spans="2:5" ht="15" customHeight="1" x14ac:dyDescent="0.25">
      <c r="B180" s="24"/>
      <c r="C180" s="253"/>
      <c r="D180" s="24"/>
      <c r="E180" s="24"/>
    </row>
    <row r="181" spans="2:5" ht="15" customHeight="1" x14ac:dyDescent="0.25">
      <c r="B181" s="24"/>
      <c r="C181" s="253"/>
      <c r="D181" s="124" t="s">
        <v>370</v>
      </c>
      <c r="E181" s="24"/>
    </row>
    <row r="182" spans="2:5" ht="15" customHeight="1" x14ac:dyDescent="0.25">
      <c r="B182" s="24"/>
      <c r="C182" s="125" t="s">
        <v>333</v>
      </c>
      <c r="D182" s="24" t="s">
        <v>340</v>
      </c>
      <c r="E182" s="24"/>
    </row>
    <row r="183" spans="2:5" ht="15" customHeight="1" x14ac:dyDescent="0.25">
      <c r="B183" s="24"/>
      <c r="C183" s="253"/>
      <c r="D183" s="24" t="s">
        <v>341</v>
      </c>
      <c r="E183" s="24"/>
    </row>
    <row r="184" spans="2:5" ht="15" customHeight="1" x14ac:dyDescent="0.25">
      <c r="B184" s="24"/>
      <c r="C184" s="253"/>
      <c r="D184" s="24" t="s">
        <v>371</v>
      </c>
      <c r="E184" s="24"/>
    </row>
    <row r="185" spans="2:5" ht="15" customHeight="1" x14ac:dyDescent="0.25">
      <c r="B185" s="24"/>
      <c r="C185" s="253"/>
      <c r="D185" s="124" t="s">
        <v>387</v>
      </c>
      <c r="E185" s="24"/>
    </row>
    <row r="186" spans="2:5" ht="15" customHeight="1" x14ac:dyDescent="0.25">
      <c r="B186" s="24"/>
      <c r="C186" s="253"/>
      <c r="D186" s="124"/>
      <c r="E186" s="24"/>
    </row>
    <row r="187" spans="2:5" ht="15" customHeight="1" x14ac:dyDescent="0.25">
      <c r="B187" s="24"/>
      <c r="C187" s="253"/>
      <c r="D187" s="131" t="s">
        <v>373</v>
      </c>
      <c r="E187" s="24"/>
    </row>
    <row r="188" spans="2:5" ht="15" customHeight="1" x14ac:dyDescent="0.25">
      <c r="B188" s="24"/>
      <c r="C188" s="24"/>
      <c r="D188" s="24" t="s">
        <v>340</v>
      </c>
      <c r="E188" s="24"/>
    </row>
    <row r="189" spans="2:5" ht="15" customHeight="1" x14ac:dyDescent="0.25">
      <c r="B189" s="24"/>
      <c r="C189" s="253"/>
      <c r="D189" s="24" t="s">
        <v>341</v>
      </c>
      <c r="E189" s="24"/>
    </row>
    <row r="190" spans="2:5" ht="15" customHeight="1" x14ac:dyDescent="0.25">
      <c r="B190" s="24"/>
      <c r="C190" s="253"/>
      <c r="D190" s="24" t="s">
        <v>374</v>
      </c>
      <c r="E190" s="24"/>
    </row>
    <row r="191" spans="2:5" ht="15" customHeight="1" x14ac:dyDescent="0.25">
      <c r="B191" s="24"/>
      <c r="C191" s="253"/>
      <c r="D191" s="124" t="s">
        <v>387</v>
      </c>
      <c r="E191" s="24"/>
    </row>
    <row r="192" spans="2:5" ht="15" customHeight="1" x14ac:dyDescent="0.25">
      <c r="B192" s="24"/>
      <c r="C192" s="253"/>
      <c r="D192" s="24"/>
      <c r="E192" s="24"/>
    </row>
    <row r="193" spans="3:5" ht="15" customHeight="1" x14ac:dyDescent="0.25">
      <c r="C193" s="253"/>
      <c r="D193" s="24" t="s">
        <v>345</v>
      </c>
      <c r="E193" s="24"/>
    </row>
    <row r="194" spans="3:5" ht="15" customHeight="1" x14ac:dyDescent="0.25">
      <c r="C194" s="253"/>
      <c r="D194" s="24" t="s">
        <v>346</v>
      </c>
      <c r="E194" s="24"/>
    </row>
    <row r="195" spans="3:5" ht="15" customHeight="1" x14ac:dyDescent="0.25">
      <c r="C195" s="24"/>
      <c r="D195" s="124" t="s">
        <v>347</v>
      </c>
      <c r="E195" s="261"/>
    </row>
    <row r="196" spans="3:5" ht="15" customHeight="1" x14ac:dyDescent="0.25">
      <c r="C196" s="24"/>
      <c r="D196" s="24"/>
      <c r="E196" s="24"/>
    </row>
    <row r="197" spans="3:5" ht="15" customHeight="1" x14ac:dyDescent="0.25">
      <c r="C197" s="124" t="s">
        <v>348</v>
      </c>
      <c r="D197" s="24"/>
      <c r="E197" s="42" t="s">
        <v>388</v>
      </c>
    </row>
    <row r="198" spans="3:5" ht="15" customHeight="1" x14ac:dyDescent="0.25">
      <c r="C198" s="124"/>
      <c r="D198" s="24"/>
      <c r="E198" s="255" t="s">
        <v>350</v>
      </c>
    </row>
    <row r="199" spans="3:5" ht="15" customHeight="1" x14ac:dyDescent="0.25">
      <c r="C199" s="124"/>
      <c r="D199" s="24"/>
      <c r="E199" s="42"/>
    </row>
  </sheetData>
  <sheetProtection algorithmName="SHA-512" hashValue="AQcG1mAIQO+Pg9fAPZoUzanUJxyNHQKPzBs8AuVScJdxRC+E2Ni+92EunUcNp6Ti497BRbiyjLi/CbajjWNGaw==" saltValue="m/kKZyFZK6g/TA5pHo5Frw==" spinCount="100000" sheet="1" scenarios="1"/>
  <mergeCells count="12">
    <mergeCell ref="B2:E2"/>
    <mergeCell ref="D16:E16"/>
    <mergeCell ref="B9:E9"/>
    <mergeCell ref="B18:E18"/>
    <mergeCell ref="B82:E82"/>
    <mergeCell ref="B52:E52"/>
    <mergeCell ref="B61:E61"/>
    <mergeCell ref="B152:E152"/>
    <mergeCell ref="B177:E177"/>
    <mergeCell ref="B105:E105"/>
    <mergeCell ref="B136:E136"/>
    <mergeCell ref="B36:E36"/>
  </mergeCells>
  <phoneticPr fontId="26" type="noConversion"/>
  <printOptions horizontalCentered="1"/>
  <pageMargins left="0.69" right="0.91" top="1" bottom="1" header="0.5" footer="0.5"/>
  <pageSetup scale="79" orientation="portrait" horizontalDpi="300" verticalDpi="300" r:id="rId1"/>
  <headerFooter alignWithMargins="0">
    <oddFooter>&amp;L&amp;9&amp;K000000CIC Key Indicators Tool: Part B&amp;C&amp;9 2021&amp;R&amp;9&amp;K000000&amp;P</oddFooter>
  </headerFooter>
  <rowBreaks count="2" manualBreakCount="2">
    <brk id="51" max="16383" man="1"/>
    <brk id="10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9">
    <tabColor rgb="FFFFFF00"/>
    <pageSetUpPr autoPageBreaks="0" fitToPage="1"/>
  </sheetPr>
  <dimension ref="A1:P70"/>
  <sheetViews>
    <sheetView showGridLines="0" showRowColHeaders="0" zoomScale="120" zoomScaleNormal="120" zoomScalePageLayoutView="150" workbookViewId="0">
      <selection activeCell="P66" sqref="P66"/>
    </sheetView>
  </sheetViews>
  <sheetFormatPr defaultColWidth="8.88671875" defaultRowHeight="15.75" customHeight="1" x14ac:dyDescent="0.25"/>
  <cols>
    <col min="1" max="1" width="4.6640625" style="7" customWidth="1"/>
    <col min="2" max="2" width="12.5546875" style="7" customWidth="1"/>
    <col min="3" max="3" width="6.6640625" style="7" customWidth="1"/>
    <col min="4" max="8" width="10.6640625" style="7" customWidth="1"/>
    <col min="9" max="9" width="11.5546875" style="7" customWidth="1"/>
    <col min="10" max="10" width="10.6640625" style="7" customWidth="1"/>
    <col min="11" max="11" width="6.6640625" style="7" customWidth="1"/>
    <col min="12" max="16" width="8.44140625" style="7" customWidth="1"/>
    <col min="17" max="17" width="13.109375" style="7" customWidth="1"/>
    <col min="18" max="16384" width="8.88671875" style="7"/>
  </cols>
  <sheetData>
    <row r="1" spans="1:16" ht="15.75" customHeight="1" x14ac:dyDescent="0.25">
      <c r="A1" s="111"/>
    </row>
    <row r="2" spans="1:16" ht="20.100000000000001" customHeight="1" x14ac:dyDescent="0.35">
      <c r="B2" s="287" t="s">
        <v>4</v>
      </c>
      <c r="C2" s="287"/>
      <c r="D2" s="287"/>
      <c r="E2" s="287"/>
      <c r="F2" s="287"/>
      <c r="G2" s="287"/>
      <c r="H2" s="287"/>
      <c r="I2" s="287"/>
    </row>
    <row r="3" spans="1:16" s="79" customFormat="1" ht="20.100000000000001" customHeight="1" x14ac:dyDescent="0.35">
      <c r="B3" s="288" t="s">
        <v>122</v>
      </c>
      <c r="C3" s="288"/>
      <c r="D3" s="288"/>
      <c r="E3" s="288"/>
      <c r="F3" s="288"/>
      <c r="G3" s="288"/>
      <c r="H3" s="288"/>
      <c r="I3" s="288"/>
      <c r="J3" s="78"/>
    </row>
    <row r="4" spans="1:16" s="79" customFormat="1" ht="20.100000000000001" customHeight="1" x14ac:dyDescent="0.3">
      <c r="B4" s="57"/>
      <c r="C4" s="57"/>
      <c r="D4" s="57"/>
      <c r="E4" s="57"/>
      <c r="F4" s="57"/>
      <c r="G4" s="57"/>
      <c r="H4" s="57"/>
      <c r="I4" s="57"/>
      <c r="J4" s="57"/>
    </row>
    <row r="5" spans="1:16" s="31" customFormat="1" ht="15.75" customHeight="1" x14ac:dyDescent="0.3">
      <c r="B5" s="286" t="s">
        <v>123</v>
      </c>
      <c r="C5" s="286"/>
      <c r="D5" s="286"/>
      <c r="E5" s="286"/>
      <c r="F5" s="286"/>
      <c r="G5" s="286"/>
      <c r="H5" s="286"/>
      <c r="I5" s="286"/>
      <c r="J5" s="286"/>
    </row>
    <row r="6" spans="1:16" ht="9.75" customHeight="1" x14ac:dyDescent="0.25">
      <c r="D6" s="50"/>
      <c r="E6" s="50"/>
      <c r="F6" s="50"/>
      <c r="G6" s="50"/>
      <c r="H6" s="50"/>
      <c r="I6" s="199"/>
      <c r="J6" s="199"/>
    </row>
    <row r="7" spans="1:16" s="4" customFormat="1" ht="15.75" customHeight="1" x14ac:dyDescent="0.25">
      <c r="C7" s="80"/>
      <c r="D7" s="81"/>
      <c r="E7" s="81"/>
      <c r="F7" s="81"/>
      <c r="G7" s="81"/>
      <c r="H7" s="81"/>
      <c r="I7" s="81"/>
      <c r="J7" s="82"/>
    </row>
    <row r="8" spans="1:16" s="4" customFormat="1" ht="15.75" customHeight="1" x14ac:dyDescent="0.3">
      <c r="C8" s="83"/>
    </row>
    <row r="9" spans="1:16" s="4" customFormat="1" ht="15.75" customHeight="1" x14ac:dyDescent="0.25">
      <c r="C9" s="84"/>
      <c r="J9" s="85"/>
    </row>
    <row r="10" spans="1:16" s="4" customFormat="1" ht="15.75" customHeight="1" x14ac:dyDescent="0.25">
      <c r="C10" s="84"/>
      <c r="J10" s="85"/>
    </row>
    <row r="11" spans="1:16" s="4" customFormat="1" ht="15.75" customHeight="1" x14ac:dyDescent="0.25">
      <c r="C11" s="84"/>
      <c r="D11" s="86"/>
      <c r="E11" s="86"/>
      <c r="F11" s="86"/>
      <c r="G11" s="86"/>
      <c r="H11" s="86"/>
      <c r="I11" s="87"/>
      <c r="J11" s="85"/>
    </row>
    <row r="12" spans="1:16" s="4" customFormat="1" ht="15.75" customHeight="1" x14ac:dyDescent="0.25">
      <c r="C12" s="26"/>
      <c r="D12" s="45"/>
      <c r="E12" s="45"/>
      <c r="F12" s="45"/>
      <c r="G12" s="45"/>
      <c r="H12" s="45"/>
      <c r="I12" s="85"/>
      <c r="J12" s="85"/>
    </row>
    <row r="13" spans="1:16" s="4" customFormat="1" ht="33.9" customHeight="1" x14ac:dyDescent="0.25">
      <c r="C13" s="26"/>
      <c r="D13" s="132" t="s">
        <v>124</v>
      </c>
      <c r="E13" s="132" t="s">
        <v>125</v>
      </c>
      <c r="F13" s="132" t="s">
        <v>126</v>
      </c>
      <c r="G13" s="132" t="s">
        <v>127</v>
      </c>
      <c r="H13" s="132" t="s">
        <v>128</v>
      </c>
      <c r="I13" s="144" t="s">
        <v>129</v>
      </c>
    </row>
    <row r="14" spans="1:16" s="4" customFormat="1" ht="12" customHeight="1" x14ac:dyDescent="0.25">
      <c r="C14" s="145" t="s">
        <v>130</v>
      </c>
      <c r="D14" s="146">
        <v>28924.5</v>
      </c>
      <c r="E14" s="146">
        <v>29767</v>
      </c>
      <c r="F14" s="146">
        <v>30869</v>
      </c>
      <c r="G14" s="146">
        <v>31745</v>
      </c>
      <c r="H14" s="146">
        <v>32598</v>
      </c>
      <c r="I14" s="147">
        <f>IF(ISERROR((H14-D14)/ABS(D14)),"NA", ((H14-D14)/ABS(D14)))</f>
        <v>0.12700305968988229</v>
      </c>
      <c r="M14" s="27"/>
      <c r="O14" s="27"/>
      <c r="P14" s="27"/>
    </row>
    <row r="15" spans="1:16" s="4" customFormat="1" ht="12" customHeight="1" x14ac:dyDescent="0.25">
      <c r="C15" s="148" t="s">
        <v>131</v>
      </c>
      <c r="D15" s="182">
        <v>25742</v>
      </c>
      <c r="E15" s="182">
        <v>26650</v>
      </c>
      <c r="F15" s="182">
        <v>27566</v>
      </c>
      <c r="G15" s="182">
        <v>28415</v>
      </c>
      <c r="H15" s="182">
        <v>29700</v>
      </c>
      <c r="I15" s="149">
        <f>IF(ISERROR((H15-D15)/ABS(D15)),"NA", ((H15-D15)/ABS(D15)))</f>
        <v>0.15375650687592263</v>
      </c>
      <c r="M15" s="27"/>
      <c r="O15" s="27"/>
      <c r="P15" s="27"/>
    </row>
    <row r="16" spans="1:16" s="4" customFormat="1" ht="12" customHeight="1" x14ac:dyDescent="0.25">
      <c r="C16" s="150" t="s">
        <v>132</v>
      </c>
      <c r="D16" s="183">
        <v>27900</v>
      </c>
      <c r="E16" s="183">
        <v>28910</v>
      </c>
      <c r="F16" s="183">
        <v>29960</v>
      </c>
      <c r="G16" s="183">
        <v>29960</v>
      </c>
      <c r="H16" s="183">
        <v>30860</v>
      </c>
      <c r="I16" s="151">
        <f>IF(ISERROR((H16-D16)/ABS(D16)),"NA",IF(((H16-D16)/ABS(D16))=-1,"NA",((H16-D16)/ABS(D16))))</f>
        <v>0.1060931899641577</v>
      </c>
      <c r="M16" s="27"/>
      <c r="O16" s="27"/>
      <c r="P16" s="27"/>
    </row>
    <row r="17" spans="2:16" s="4" customFormat="1" ht="30" customHeight="1" x14ac:dyDescent="0.25">
      <c r="D17" s="184"/>
      <c r="E17" s="184"/>
      <c r="F17" s="184"/>
      <c r="G17" s="184"/>
      <c r="H17" s="184"/>
      <c r="I17" s="93"/>
      <c r="J17" s="94"/>
      <c r="M17" s="27"/>
      <c r="O17" s="27"/>
      <c r="P17" s="27"/>
    </row>
    <row r="18" spans="2:16" s="4" customFormat="1" ht="30" customHeight="1" x14ac:dyDescent="0.3">
      <c r="B18" s="286" t="s">
        <v>133</v>
      </c>
      <c r="C18" s="286"/>
      <c r="D18" s="286"/>
      <c r="E18" s="286"/>
      <c r="F18" s="286"/>
      <c r="G18" s="286"/>
      <c r="H18" s="286"/>
      <c r="I18" s="286"/>
      <c r="J18" s="286"/>
      <c r="M18" s="27"/>
      <c r="O18" s="27"/>
      <c r="P18" s="27"/>
    </row>
    <row r="19" spans="2:16" s="4" customFormat="1" ht="9.75" customHeight="1" x14ac:dyDescent="0.25">
      <c r="B19" s="7"/>
      <c r="C19" s="7"/>
      <c r="D19" s="50"/>
      <c r="E19" s="50"/>
      <c r="F19" s="50"/>
      <c r="G19" s="50"/>
      <c r="H19" s="50"/>
      <c r="I19" s="199"/>
      <c r="J19" s="199"/>
      <c r="M19" s="27"/>
      <c r="O19" s="27"/>
      <c r="P19" s="27"/>
    </row>
    <row r="20" spans="2:16" s="4" customFormat="1" ht="15.75" customHeight="1" x14ac:dyDescent="0.25">
      <c r="C20" s="24"/>
      <c r="J20" s="82"/>
      <c r="M20" s="27"/>
      <c r="O20" s="27"/>
      <c r="P20" s="27"/>
    </row>
    <row r="21" spans="2:16" s="4" customFormat="1" ht="15.75" customHeight="1" x14ac:dyDescent="0.3">
      <c r="C21" s="200"/>
      <c r="M21" s="27"/>
      <c r="O21" s="27"/>
      <c r="P21" s="27"/>
    </row>
    <row r="22" spans="2:16" s="4" customFormat="1" ht="15.75" customHeight="1" x14ac:dyDescent="0.25">
      <c r="C22" s="26"/>
      <c r="D22" s="7"/>
      <c r="E22" s="7"/>
      <c r="F22" s="7"/>
      <c r="G22" s="7"/>
      <c r="H22" s="7"/>
      <c r="I22" s="7"/>
      <c r="J22" s="85"/>
      <c r="M22" s="27"/>
      <c r="O22" s="27"/>
      <c r="P22" s="27"/>
    </row>
    <row r="23" spans="2:16" s="4" customFormat="1" ht="15.75" customHeight="1" x14ac:dyDescent="0.25">
      <c r="C23" s="26"/>
      <c r="D23" s="7"/>
      <c r="E23" s="7"/>
      <c r="F23" s="7"/>
      <c r="G23" s="7"/>
      <c r="H23" s="7"/>
      <c r="I23" s="7"/>
      <c r="J23" s="85"/>
      <c r="M23" s="27"/>
      <c r="O23" s="27"/>
      <c r="P23" s="27"/>
    </row>
    <row r="24" spans="2:16" s="4" customFormat="1" ht="15.75" customHeight="1" x14ac:dyDescent="0.25">
      <c r="C24" s="26"/>
      <c r="D24" s="86"/>
      <c r="E24" s="86"/>
      <c r="F24" s="86"/>
      <c r="G24" s="86"/>
      <c r="H24" s="86"/>
      <c r="I24" s="87"/>
      <c r="J24" s="85"/>
      <c r="M24" s="27"/>
      <c r="O24" s="27"/>
      <c r="P24" s="27"/>
    </row>
    <row r="25" spans="2:16" s="4" customFormat="1" ht="15.75" customHeight="1" x14ac:dyDescent="0.25">
      <c r="C25" s="26"/>
      <c r="D25" s="45"/>
      <c r="E25" s="45"/>
      <c r="F25" s="45"/>
      <c r="G25" s="45"/>
      <c r="H25" s="45"/>
      <c r="I25" s="85"/>
      <c r="J25" s="85"/>
      <c r="M25" s="27"/>
      <c r="O25" s="27"/>
      <c r="P25" s="27"/>
    </row>
    <row r="26" spans="2:16" s="4" customFormat="1" ht="33.9" customHeight="1" x14ac:dyDescent="0.25">
      <c r="C26" s="26"/>
      <c r="D26" s="132" t="s">
        <v>134</v>
      </c>
      <c r="E26" s="132" t="s">
        <v>124</v>
      </c>
      <c r="F26" s="132" t="s">
        <v>125</v>
      </c>
      <c r="G26" s="132" t="s">
        <v>126</v>
      </c>
      <c r="H26" s="132" t="s">
        <v>127</v>
      </c>
      <c r="I26" s="144" t="s">
        <v>135</v>
      </c>
      <c r="M26" s="27"/>
      <c r="O26" s="27"/>
      <c r="P26" s="27"/>
    </row>
    <row r="27" spans="2:16" s="4" customFormat="1" ht="12" customHeight="1" x14ac:dyDescent="0.25">
      <c r="B27" s="7"/>
      <c r="C27" s="145" t="s">
        <v>130</v>
      </c>
      <c r="D27" s="146">
        <v>9651.3305445684546</v>
      </c>
      <c r="E27" s="146">
        <v>10170.952811647901</v>
      </c>
      <c r="F27" s="146">
        <v>10859.4102572866</v>
      </c>
      <c r="G27" s="146">
        <v>11445.6104775927</v>
      </c>
      <c r="H27" s="146">
        <v>12133.72516607</v>
      </c>
      <c r="I27" s="147">
        <f>IF(ISERROR((H27-D27)/ABS(D27)),"NA", ((H27-D27)/ABS(D27)))</f>
        <v>0.25720750211985849</v>
      </c>
      <c r="M27" s="27"/>
      <c r="O27" s="27"/>
      <c r="P27" s="27"/>
    </row>
    <row r="28" spans="2:16" s="4" customFormat="1" ht="12" customHeight="1" x14ac:dyDescent="0.25">
      <c r="B28" s="7"/>
      <c r="C28" s="148" t="s">
        <v>131</v>
      </c>
      <c r="D28" s="185">
        <v>7018.3723868239304</v>
      </c>
      <c r="E28" s="185">
        <v>7373.9406719717053</v>
      </c>
      <c r="F28" s="185">
        <v>8710.760472363374</v>
      </c>
      <c r="G28" s="185">
        <v>8601.8636523680343</v>
      </c>
      <c r="H28" s="186">
        <v>9482.8133459921301</v>
      </c>
      <c r="I28" s="152">
        <f>IF(ISERROR((H28-D28)/ABS(D28)),"NA", ((H28-D28)/ABS(D28)))</f>
        <v>0.35114137913155807</v>
      </c>
      <c r="M28" s="27"/>
      <c r="O28" s="27"/>
      <c r="P28" s="27"/>
    </row>
    <row r="29" spans="2:16" s="4" customFormat="1" ht="12" customHeight="1" x14ac:dyDescent="0.25">
      <c r="B29" s="7"/>
      <c r="C29" s="150" t="s">
        <v>132</v>
      </c>
      <c r="D29" s="187">
        <v>12082.598497495799</v>
      </c>
      <c r="E29" s="187">
        <v>13120.524419535601</v>
      </c>
      <c r="F29" s="187">
        <v>14503.601652892599</v>
      </c>
      <c r="G29" s="187">
        <v>15999.237262357399</v>
      </c>
      <c r="H29" s="187">
        <v>15639.3080260304</v>
      </c>
      <c r="I29" s="151">
        <f>IF(ISERROR((H29-D29)/ABS(D29)),"NA",IF(((H29-D29)/ABS(D29))=-1,"NA",((H29-D29)/ABS(D29))))</f>
        <v>0.29436627636611051</v>
      </c>
      <c r="M29" s="27"/>
      <c r="O29" s="27"/>
      <c r="P29" s="27"/>
    </row>
    <row r="30" spans="2:16" s="4" customFormat="1" ht="30" customHeight="1" x14ac:dyDescent="0.25">
      <c r="C30" s="92"/>
      <c r="D30" s="184"/>
      <c r="E30" s="184"/>
      <c r="F30" s="184"/>
      <c r="G30" s="184"/>
      <c r="H30" s="184"/>
      <c r="I30" s="93"/>
      <c r="J30" s="94"/>
      <c r="M30" s="27"/>
      <c r="O30" s="27"/>
      <c r="P30" s="27"/>
    </row>
    <row r="31" spans="2:16" ht="15.75" customHeight="1" x14ac:dyDescent="0.3">
      <c r="B31" s="286" t="s">
        <v>136</v>
      </c>
      <c r="C31" s="286"/>
      <c r="D31" s="286"/>
      <c r="E31" s="286"/>
      <c r="F31" s="286"/>
      <c r="G31" s="286"/>
      <c r="H31" s="286"/>
      <c r="I31" s="286"/>
      <c r="J31" s="286"/>
    </row>
    <row r="32" spans="2:16" ht="9.75" customHeight="1" x14ac:dyDescent="0.25">
      <c r="D32" s="50"/>
      <c r="E32" s="50"/>
      <c r="F32" s="50"/>
      <c r="G32" s="50"/>
      <c r="H32" s="50"/>
      <c r="I32" s="199"/>
      <c r="J32" s="199"/>
    </row>
    <row r="33" spans="1:15" ht="15.75" customHeight="1" x14ac:dyDescent="0.25">
      <c r="B33" s="4"/>
      <c r="C33" s="24"/>
      <c r="D33" s="4"/>
      <c r="E33" s="4"/>
      <c r="F33" s="4"/>
      <c r="G33" s="4"/>
      <c r="H33" s="4"/>
      <c r="I33" s="4"/>
      <c r="J33" s="82"/>
    </row>
    <row r="34" spans="1:15" ht="15.75" customHeight="1" x14ac:dyDescent="0.3">
      <c r="B34" s="4"/>
      <c r="C34" s="200"/>
      <c r="D34" s="4"/>
      <c r="E34" s="4"/>
      <c r="F34" s="4"/>
      <c r="G34" s="4"/>
      <c r="H34" s="4"/>
      <c r="I34" s="4"/>
      <c r="J34" s="4"/>
    </row>
    <row r="35" spans="1:15" ht="15.75" customHeight="1" x14ac:dyDescent="0.25">
      <c r="B35" s="4"/>
      <c r="C35" s="26"/>
      <c r="J35" s="85"/>
    </row>
    <row r="36" spans="1:15" ht="15.75" customHeight="1" x14ac:dyDescent="0.25">
      <c r="B36" s="4"/>
      <c r="C36" s="26"/>
      <c r="J36" s="85"/>
    </row>
    <row r="37" spans="1:15" ht="15.75" customHeight="1" x14ac:dyDescent="0.25">
      <c r="B37" s="4"/>
      <c r="C37" s="26"/>
      <c r="D37" s="86"/>
      <c r="E37" s="86"/>
      <c r="F37" s="86"/>
      <c r="G37" s="86"/>
      <c r="H37" s="86"/>
      <c r="I37" s="87"/>
      <c r="J37" s="85"/>
    </row>
    <row r="38" spans="1:15" ht="15.75" customHeight="1" x14ac:dyDescent="0.25">
      <c r="B38" s="4"/>
      <c r="C38" s="26"/>
      <c r="D38" s="45"/>
      <c r="E38" s="45"/>
      <c r="F38" s="45"/>
      <c r="G38" s="45"/>
      <c r="H38" s="45"/>
      <c r="I38" s="85"/>
      <c r="J38" s="85"/>
    </row>
    <row r="39" spans="1:15" ht="33.9" customHeight="1" x14ac:dyDescent="0.25">
      <c r="B39" s="4"/>
      <c r="C39" s="26"/>
      <c r="D39" s="132" t="s">
        <v>134</v>
      </c>
      <c r="E39" s="132" t="s">
        <v>124</v>
      </c>
      <c r="F39" s="132" t="s">
        <v>125</v>
      </c>
      <c r="G39" s="132" t="s">
        <v>126</v>
      </c>
      <c r="H39" s="132" t="s">
        <v>127</v>
      </c>
      <c r="I39" s="144" t="s">
        <v>135</v>
      </c>
    </row>
    <row r="40" spans="1:15" ht="12" customHeight="1" x14ac:dyDescent="0.25">
      <c r="C40" s="145" t="s">
        <v>130</v>
      </c>
      <c r="D40" s="146">
        <v>8473.3143638042202</v>
      </c>
      <c r="E40" s="146">
        <v>9013.4858131075489</v>
      </c>
      <c r="F40" s="146">
        <v>9566.6397964763091</v>
      </c>
      <c r="G40" s="146">
        <v>10311.14737536185</v>
      </c>
      <c r="H40" s="146">
        <v>10842.044465962052</v>
      </c>
      <c r="I40" s="147">
        <f>IF(ISERROR((H40-D40)/ABS(D40)),"NA", ((H40-D40)/ABS(D40)))</f>
        <v>0.2795517787321129</v>
      </c>
    </row>
    <row r="41" spans="1:15" ht="12" customHeight="1" x14ac:dyDescent="0.25">
      <c r="C41" s="148" t="s">
        <v>131</v>
      </c>
      <c r="D41" s="185">
        <v>5882.5011097370952</v>
      </c>
      <c r="E41" s="185">
        <v>6644.5682748600793</v>
      </c>
      <c r="F41" s="185">
        <v>7255.5712479385747</v>
      </c>
      <c r="G41" s="185">
        <v>7704.3065725804599</v>
      </c>
      <c r="H41" s="186">
        <v>8044.2392676438849</v>
      </c>
      <c r="I41" s="152">
        <f>IF(ISERROR((H41-D41)/ABS(D41)),"NA", ((H41-D41)/ABS(D41)))</f>
        <v>0.36748623036016792</v>
      </c>
    </row>
    <row r="42" spans="1:15" ht="12" customHeight="1" x14ac:dyDescent="0.25">
      <c r="C42" s="150" t="s">
        <v>132</v>
      </c>
      <c r="D42" s="187">
        <v>9792.0200333889807</v>
      </c>
      <c r="E42" s="187">
        <v>10943.363490792601</v>
      </c>
      <c r="F42" s="187">
        <v>12600.8239669421</v>
      </c>
      <c r="G42" s="187">
        <v>13775.860076045599</v>
      </c>
      <c r="H42" s="187">
        <v>13520.987707881401</v>
      </c>
      <c r="I42" s="151">
        <f>IF(ISERROR((H42-D42)/ABS(D42)),"NA",IF(((H42-D42)/ABS(D42))=-1,"NA",((H42-D42)/ABS(D42))))</f>
        <v>0.38081699810430619</v>
      </c>
    </row>
    <row r="43" spans="1:15" ht="9.75" customHeight="1" x14ac:dyDescent="0.25">
      <c r="C43" s="102"/>
      <c r="D43" s="188"/>
      <c r="E43" s="188"/>
      <c r="F43" s="188"/>
      <c r="G43" s="188"/>
      <c r="H43" s="188"/>
      <c r="I43" s="90"/>
    </row>
    <row r="44" spans="1:15" ht="30" customHeight="1" x14ac:dyDescent="0.25">
      <c r="C44" s="23"/>
      <c r="I44" s="4"/>
    </row>
    <row r="45" spans="1:15" ht="15.75" customHeight="1" x14ac:dyDescent="0.3">
      <c r="B45" s="95" t="s">
        <v>137</v>
      </c>
      <c r="C45" s="158"/>
      <c r="D45" s="158"/>
      <c r="E45" s="158"/>
      <c r="F45" s="158"/>
      <c r="G45" s="158"/>
      <c r="H45" s="158"/>
      <c r="I45" s="4"/>
      <c r="J45" s="158"/>
      <c r="K45" s="28"/>
      <c r="L45" s="28"/>
      <c r="M45" s="28"/>
      <c r="N45" s="28"/>
      <c r="O45" s="29"/>
    </row>
    <row r="46" spans="1:15" ht="9.75" customHeight="1" x14ac:dyDescent="0.25">
      <c r="D46" s="50"/>
      <c r="E46" s="50"/>
      <c r="F46" s="50"/>
      <c r="G46" s="50"/>
      <c r="H46" s="50"/>
      <c r="I46" s="96"/>
      <c r="J46" s="199"/>
      <c r="K46" s="28"/>
      <c r="L46" s="28"/>
      <c r="M46" s="28"/>
      <c r="N46" s="28"/>
    </row>
    <row r="47" spans="1:15" ht="15.75" customHeight="1" x14ac:dyDescent="0.3">
      <c r="B47" s="4"/>
      <c r="C47" s="24"/>
      <c r="D47" s="4"/>
      <c r="E47" s="4"/>
      <c r="F47" s="4"/>
      <c r="G47" s="4"/>
      <c r="H47" s="4"/>
      <c r="I47" s="97"/>
      <c r="J47" s="82"/>
      <c r="K47" s="28"/>
      <c r="L47" s="28"/>
      <c r="M47" s="28"/>
      <c r="N47" s="28"/>
      <c r="O47" s="28"/>
    </row>
    <row r="48" spans="1:15" ht="15.75" customHeight="1" x14ac:dyDescent="0.3">
      <c r="A48" s="31"/>
      <c r="B48" s="4"/>
      <c r="C48" s="83"/>
      <c r="D48" s="4"/>
      <c r="E48" s="4"/>
      <c r="F48" s="4"/>
      <c r="G48" s="4"/>
      <c r="H48" s="4"/>
      <c r="I48" s="87"/>
      <c r="J48" s="4"/>
      <c r="K48" s="29"/>
      <c r="M48" s="29"/>
      <c r="N48" s="29"/>
      <c r="O48" s="29"/>
    </row>
    <row r="49" spans="1:15" ht="15.75" customHeight="1" x14ac:dyDescent="0.3">
      <c r="A49" s="31"/>
      <c r="B49" s="4"/>
      <c r="C49" s="83"/>
      <c r="D49" s="4"/>
      <c r="E49" s="4"/>
      <c r="F49" s="4"/>
      <c r="G49" s="4"/>
      <c r="H49" s="4"/>
      <c r="I49" s="87"/>
      <c r="J49" s="4"/>
      <c r="K49" s="29"/>
      <c r="M49" s="29"/>
      <c r="N49" s="29"/>
      <c r="O49" s="29"/>
    </row>
    <row r="50" spans="1:15" ht="15.75" customHeight="1" x14ac:dyDescent="0.3">
      <c r="A50" s="4"/>
      <c r="B50" s="4"/>
      <c r="C50" s="84"/>
      <c r="H50" s="98"/>
      <c r="I50" s="85"/>
      <c r="J50" s="87"/>
    </row>
    <row r="51" spans="1:15" ht="15.75" customHeight="1" x14ac:dyDescent="0.25">
      <c r="A51" s="4"/>
      <c r="B51" s="4"/>
      <c r="C51" s="84"/>
      <c r="D51" s="86"/>
      <c r="E51" s="86"/>
      <c r="F51" s="86"/>
      <c r="G51" s="86"/>
      <c r="H51" s="86"/>
      <c r="I51" s="85"/>
      <c r="J51" s="87"/>
      <c r="K51" s="29"/>
      <c r="L51" s="29"/>
      <c r="M51" s="29"/>
      <c r="N51" s="29"/>
      <c r="O51" s="29"/>
    </row>
    <row r="52" spans="1:15" ht="15.75" customHeight="1" x14ac:dyDescent="0.25">
      <c r="A52" s="4"/>
      <c r="B52" s="4"/>
      <c r="C52" s="84"/>
      <c r="D52" s="86"/>
      <c r="E52" s="86"/>
      <c r="F52" s="86"/>
      <c r="G52" s="86"/>
      <c r="H52" s="86"/>
      <c r="I52" s="85"/>
      <c r="J52" s="85"/>
    </row>
    <row r="53" spans="1:15" ht="33.9" customHeight="1" x14ac:dyDescent="0.25">
      <c r="A53" s="4"/>
      <c r="B53" s="4"/>
      <c r="D53" s="132" t="s">
        <v>134</v>
      </c>
      <c r="E53" s="132" t="s">
        <v>124</v>
      </c>
      <c r="F53" s="132" t="s">
        <v>125</v>
      </c>
      <c r="G53" s="132" t="s">
        <v>126</v>
      </c>
      <c r="H53" s="132" t="s">
        <v>127</v>
      </c>
      <c r="I53" s="144" t="s">
        <v>135</v>
      </c>
      <c r="K53" s="29"/>
      <c r="L53" s="29"/>
      <c r="M53" s="29"/>
      <c r="N53" s="29"/>
      <c r="O53" s="29"/>
    </row>
    <row r="54" spans="1:15" ht="12" customHeight="1" x14ac:dyDescent="0.25">
      <c r="A54" s="4"/>
      <c r="B54" s="4"/>
      <c r="C54" s="145" t="s">
        <v>130</v>
      </c>
      <c r="D54" s="153">
        <v>15026.5</v>
      </c>
      <c r="E54" s="153">
        <v>15904.5</v>
      </c>
      <c r="F54" s="153">
        <v>16820.5</v>
      </c>
      <c r="G54" s="153">
        <v>17661</v>
      </c>
      <c r="H54" s="153">
        <v>18596</v>
      </c>
      <c r="I54" s="147">
        <f>IF(ISERROR((H54-D54)/ABS(D54)),"NA", ((H54-D54)/ABS(D54)))</f>
        <v>0.23754700029947093</v>
      </c>
    </row>
    <row r="55" spans="1:15" ht="12" customHeight="1" x14ac:dyDescent="0.25">
      <c r="A55" s="4"/>
      <c r="B55" s="4"/>
      <c r="C55" s="148" t="s">
        <v>131</v>
      </c>
      <c r="D55" s="185">
        <v>13140</v>
      </c>
      <c r="E55" s="185">
        <v>13939.5</v>
      </c>
      <c r="F55" s="185">
        <v>15181</v>
      </c>
      <c r="G55" s="185">
        <v>15753.5</v>
      </c>
      <c r="H55" s="185">
        <v>16296</v>
      </c>
      <c r="I55" s="152">
        <f>IF(ISERROR((H55-D55)/ABS(D55)),"NA", ((H55-D55)/ABS(D55)))</f>
        <v>0.24018264840182649</v>
      </c>
    </row>
    <row r="56" spans="1:15" ht="12" customHeight="1" x14ac:dyDescent="0.25">
      <c r="A56" s="4"/>
      <c r="B56" s="4"/>
      <c r="C56" s="150" t="s">
        <v>132</v>
      </c>
      <c r="D56" s="187">
        <v>16208</v>
      </c>
      <c r="E56" s="187">
        <v>16193</v>
      </c>
      <c r="F56" s="187">
        <v>16415</v>
      </c>
      <c r="G56" s="187">
        <v>18895</v>
      </c>
      <c r="H56" s="187">
        <v>17949</v>
      </c>
      <c r="I56" s="151">
        <f>IF(ISERROR((H56-D56)/ABS(D56)),"NA",IF(((H56-D56)/ABS(D56))=-1,"NA",((H56-D56)/ABS(D56))))</f>
        <v>0.10741609081934847</v>
      </c>
    </row>
    <row r="57" spans="1:15" ht="30" customHeight="1" x14ac:dyDescent="0.25">
      <c r="A57" s="4"/>
      <c r="B57" s="4"/>
      <c r="C57" s="26"/>
      <c r="D57" s="45"/>
      <c r="E57" s="45"/>
      <c r="F57" s="45"/>
      <c r="G57" s="45"/>
      <c r="H57" s="45"/>
      <c r="J57" s="85"/>
    </row>
    <row r="58" spans="1:15" ht="15.75" customHeight="1" x14ac:dyDescent="0.3">
      <c r="A58" s="4"/>
      <c r="B58" s="95" t="s">
        <v>138</v>
      </c>
      <c r="C58" s="158"/>
      <c r="D58" s="158"/>
      <c r="E58" s="158"/>
      <c r="F58" s="158"/>
      <c r="G58" s="158"/>
      <c r="H58" s="158"/>
      <c r="J58" s="158"/>
      <c r="L58" s="29"/>
      <c r="M58" s="29"/>
      <c r="N58" s="29"/>
      <c r="O58" s="29"/>
    </row>
    <row r="59" spans="1:15" ht="9.75" customHeight="1" x14ac:dyDescent="0.25">
      <c r="A59" s="4"/>
      <c r="D59" s="50"/>
      <c r="E59" s="50"/>
      <c r="F59" s="50"/>
      <c r="G59" s="50"/>
      <c r="H59" s="50"/>
      <c r="J59" s="199"/>
    </row>
    <row r="60" spans="1:15" ht="15.75" customHeight="1" x14ac:dyDescent="0.3">
      <c r="B60" s="4"/>
      <c r="C60" s="24"/>
      <c r="D60" s="4"/>
      <c r="E60" s="4"/>
      <c r="F60" s="4"/>
      <c r="G60" s="4"/>
      <c r="H60" s="4"/>
      <c r="I60" s="97"/>
    </row>
    <row r="61" spans="1:15" ht="15.75" customHeight="1" x14ac:dyDescent="0.3">
      <c r="B61" s="4"/>
      <c r="C61" s="83"/>
      <c r="D61" s="4"/>
      <c r="E61" s="4"/>
      <c r="F61" s="4"/>
      <c r="G61" s="4"/>
      <c r="H61" s="4"/>
      <c r="I61" s="87"/>
      <c r="L61" s="29"/>
      <c r="M61" s="29"/>
      <c r="N61" s="29"/>
      <c r="O61" s="29"/>
    </row>
    <row r="62" spans="1:15" ht="15.75" customHeight="1" x14ac:dyDescent="0.3">
      <c r="B62" s="4"/>
      <c r="C62" s="83"/>
      <c r="D62" s="4"/>
      <c r="E62" s="4"/>
      <c r="F62" s="4"/>
      <c r="G62" s="4"/>
      <c r="H62" s="4"/>
      <c r="I62" s="87"/>
      <c r="K62" s="99"/>
    </row>
    <row r="63" spans="1:15" ht="15.75" customHeight="1" x14ac:dyDescent="0.3">
      <c r="B63" s="4"/>
      <c r="C63" s="84"/>
      <c r="H63" s="98"/>
      <c r="I63" s="85"/>
    </row>
    <row r="64" spans="1:15" ht="15.75" customHeight="1" x14ac:dyDescent="0.25">
      <c r="B64" s="4"/>
      <c r="C64" s="84"/>
      <c r="D64" s="86"/>
      <c r="E64" s="86"/>
      <c r="F64" s="86"/>
      <c r="G64" s="86"/>
      <c r="H64" s="86"/>
      <c r="I64" s="85"/>
    </row>
    <row r="65" spans="1:9" ht="15.75" customHeight="1" x14ac:dyDescent="0.25">
      <c r="B65" s="4"/>
      <c r="C65" s="84"/>
      <c r="D65" s="86"/>
      <c r="E65" s="86"/>
      <c r="F65" s="86"/>
      <c r="G65" s="86"/>
      <c r="H65" s="86"/>
      <c r="I65" s="85"/>
    </row>
    <row r="66" spans="1:9" ht="33.9" customHeight="1" x14ac:dyDescent="0.25">
      <c r="B66" s="4"/>
      <c r="D66" s="132" t="s">
        <v>134</v>
      </c>
      <c r="E66" s="132" t="s">
        <v>124</v>
      </c>
      <c r="F66" s="132" t="s">
        <v>125</v>
      </c>
      <c r="G66" s="132" t="s">
        <v>126</v>
      </c>
      <c r="H66" s="132" t="s">
        <v>127</v>
      </c>
      <c r="I66" s="144" t="s">
        <v>135</v>
      </c>
    </row>
    <row r="67" spans="1:9" s="3" customFormat="1" ht="12" customHeight="1" x14ac:dyDescent="0.25">
      <c r="A67" s="7"/>
      <c r="B67" s="4"/>
      <c r="C67" s="145" t="s">
        <v>130</v>
      </c>
      <c r="D67" s="153">
        <v>14002.887276573299</v>
      </c>
      <c r="E67" s="153">
        <v>14342.085788867651</v>
      </c>
      <c r="F67" s="153">
        <v>14445.6209436061</v>
      </c>
      <c r="G67" s="153">
        <v>14489.4477898757</v>
      </c>
      <c r="H67" s="153">
        <v>14402.23761106205</v>
      </c>
      <c r="I67" s="147">
        <f>IF(ISERROR((H67-D67)/ABS(D67)),"NA", ((H67-D67)/ABS(D67)))</f>
        <v>2.8519142274097985E-2</v>
      </c>
    </row>
    <row r="68" spans="1:9" ht="12" customHeight="1" x14ac:dyDescent="0.25">
      <c r="A68" s="4"/>
      <c r="B68" s="4"/>
      <c r="C68" s="148" t="s">
        <v>131</v>
      </c>
      <c r="D68" s="185">
        <v>11726.40133324105</v>
      </c>
      <c r="E68" s="185">
        <v>12120.66144372015</v>
      </c>
      <c r="F68" s="185">
        <v>12184.1063798166</v>
      </c>
      <c r="G68" s="185">
        <v>12366.889397093</v>
      </c>
      <c r="H68" s="185">
        <v>12550.288446926501</v>
      </c>
      <c r="I68" s="152">
        <f>IF(ISERROR((H68-D68)/ABS(D68)),"NA", ((H68-D68)/ABS(D68)))</f>
        <v>7.0259160527788023E-2</v>
      </c>
    </row>
    <row r="69" spans="1:9" ht="12" customHeight="1" x14ac:dyDescent="0.25">
      <c r="A69" s="4"/>
      <c r="B69" s="4"/>
      <c r="C69" s="150" t="s">
        <v>132</v>
      </c>
      <c r="D69" s="187">
        <v>13239.9098497496</v>
      </c>
      <c r="E69" s="187">
        <v>13456.1857485989</v>
      </c>
      <c r="F69" s="187">
        <v>12861.171900826401</v>
      </c>
      <c r="G69" s="187">
        <v>12353.5239543726</v>
      </c>
      <c r="H69" s="187">
        <v>11322.1525668836</v>
      </c>
      <c r="I69" s="151">
        <f>IF(ISERROR((H69-D69)/ABS(D69)),"NA",IF(((H69-D69)/ABS(D69))=-1,"NA",((H69-D69)/ABS(D69))))</f>
        <v>-0.14484670247979589</v>
      </c>
    </row>
    <row r="70" spans="1:9" ht="30" customHeight="1" x14ac:dyDescent="0.25"/>
  </sheetData>
  <sheetProtection algorithmName="SHA-512" hashValue="RS7qRVpYTORY8xiy3tPYaLKXDGhR+1suMd0OtzcdGYnytZO+RsAQqzSEq+lVPr4uJvATpWxwMCVP9rYs8BgPpA==" saltValue="NhReCF2ftlUobz5yHVNpDg==" spinCount="100000" sheet="1" scenarios="1"/>
  <mergeCells count="5">
    <mergeCell ref="B18:J18"/>
    <mergeCell ref="B2:I2"/>
    <mergeCell ref="B3:I3"/>
    <mergeCell ref="B5:J5"/>
    <mergeCell ref="B31:J31"/>
  </mergeCells>
  <phoneticPr fontId="0" type="noConversion"/>
  <pageMargins left="0.69" right="0.91" top="1" bottom="1" header="0.5" footer="0.5"/>
  <pageSetup scale="58" orientation="portrait" horizontalDpi="300" verticalDpi="300" r:id="rId1"/>
  <headerFooter alignWithMargins="0">
    <oddFooter>&amp;L&amp;11&amp;K000000CIC Key Indicators Tool: Part B&amp;C&amp;11 2021&amp;R&amp;11&amp;K000000&amp;P</oddFooter>
  </headerFooter>
  <rowBreaks count="1" manualBreakCount="1">
    <brk id="4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3">
    <tabColor rgb="FFFFFF00"/>
    <pageSetUpPr autoPageBreaks="0" fitToPage="1"/>
  </sheetPr>
  <dimension ref="A1:P81"/>
  <sheetViews>
    <sheetView showGridLines="0" showRowColHeaders="0" topLeftCell="A31" zoomScale="120" zoomScaleNormal="120" zoomScalePageLayoutView="75" workbookViewId="0">
      <selection activeCell="K13" sqref="K13"/>
    </sheetView>
  </sheetViews>
  <sheetFormatPr defaultColWidth="8.88671875" defaultRowHeight="15.75" customHeight="1" x14ac:dyDescent="0.25"/>
  <cols>
    <col min="1" max="1" width="4.6640625" style="7" customWidth="1"/>
    <col min="2" max="2" width="12.5546875" style="7" customWidth="1"/>
    <col min="3" max="3" width="6.6640625" style="7" customWidth="1"/>
    <col min="4" max="8" width="10.6640625" style="7" customWidth="1"/>
    <col min="9" max="9" width="11.5546875" style="7" customWidth="1"/>
    <col min="10" max="10" width="10.6640625" style="7" customWidth="1"/>
    <col min="11" max="11" width="6.6640625" style="7" customWidth="1"/>
    <col min="12" max="16" width="8.44140625" style="7" customWidth="1"/>
    <col min="17" max="17" width="13.109375" style="7" customWidth="1"/>
    <col min="18" max="16384" width="8.88671875" style="7"/>
  </cols>
  <sheetData>
    <row r="1" spans="2:10" ht="20.100000000000001" customHeight="1" x14ac:dyDescent="0.35">
      <c r="B1" s="287"/>
      <c r="C1" s="287"/>
      <c r="D1" s="287"/>
      <c r="E1" s="287"/>
      <c r="F1" s="287"/>
      <c r="G1" s="287"/>
      <c r="H1" s="287"/>
      <c r="I1" s="287"/>
    </row>
    <row r="2" spans="2:10" ht="20.100000000000001" customHeight="1" x14ac:dyDescent="0.35">
      <c r="B2" s="287" t="s">
        <v>4</v>
      </c>
      <c r="C2" s="287"/>
      <c r="D2" s="287"/>
      <c r="E2" s="287"/>
      <c r="F2" s="287"/>
      <c r="G2" s="287"/>
      <c r="H2" s="287"/>
      <c r="I2" s="287"/>
    </row>
    <row r="3" spans="2:10" s="79" customFormat="1" ht="20.100000000000001" customHeight="1" x14ac:dyDescent="0.3">
      <c r="B3" s="57"/>
      <c r="C3" s="57"/>
      <c r="D3" s="57"/>
      <c r="E3" s="57"/>
      <c r="F3" s="57"/>
      <c r="G3" s="57"/>
      <c r="H3" s="57"/>
      <c r="I3" s="57"/>
      <c r="J3" s="57"/>
    </row>
    <row r="4" spans="2:10" s="79" customFormat="1" ht="15.75" customHeight="1" x14ac:dyDescent="0.3">
      <c r="B4" s="286" t="s">
        <v>139</v>
      </c>
      <c r="C4" s="286"/>
      <c r="D4" s="286"/>
      <c r="E4" s="286"/>
      <c r="F4" s="286"/>
      <c r="G4" s="286"/>
      <c r="H4" s="286"/>
      <c r="I4" s="286"/>
      <c r="J4" s="286"/>
    </row>
    <row r="5" spans="2:10" s="79" customFormat="1" ht="9.75" customHeight="1" x14ac:dyDescent="0.25">
      <c r="B5" s="7"/>
      <c r="C5" s="7"/>
      <c r="D5" s="7"/>
      <c r="E5" s="7"/>
      <c r="F5" s="7"/>
      <c r="G5" s="7"/>
      <c r="H5" s="7"/>
      <c r="I5" s="7"/>
      <c r="J5" s="7"/>
    </row>
    <row r="6" spans="2:10" s="79" customFormat="1" ht="15.75" customHeight="1" x14ac:dyDescent="0.3">
      <c r="B6" s="4"/>
      <c r="C6" s="24"/>
      <c r="D6" s="4"/>
      <c r="E6" s="4"/>
      <c r="F6" s="4"/>
      <c r="G6" s="4"/>
      <c r="H6" s="4"/>
      <c r="I6" s="97"/>
      <c r="J6" s="7"/>
    </row>
    <row r="7" spans="2:10" s="79" customFormat="1" ht="15.75" customHeight="1" x14ac:dyDescent="0.3">
      <c r="B7" s="4"/>
      <c r="C7" s="83"/>
      <c r="D7" s="4"/>
      <c r="E7" s="4"/>
      <c r="F7" s="4"/>
      <c r="G7" s="4"/>
      <c r="H7" s="4"/>
      <c r="I7" s="87"/>
      <c r="J7" s="7"/>
    </row>
    <row r="8" spans="2:10" s="79" customFormat="1" ht="15.75" customHeight="1" x14ac:dyDescent="0.3">
      <c r="B8" s="4"/>
      <c r="C8" s="83"/>
      <c r="D8" s="4"/>
      <c r="E8" s="4"/>
      <c r="F8" s="4"/>
      <c r="G8" s="4"/>
      <c r="H8" s="4"/>
      <c r="I8" s="87"/>
      <c r="J8" s="7"/>
    </row>
    <row r="9" spans="2:10" s="79" customFormat="1" ht="15.75" customHeight="1" x14ac:dyDescent="0.3">
      <c r="B9" s="4"/>
      <c r="C9" s="84"/>
      <c r="D9" s="7"/>
      <c r="E9" s="7"/>
      <c r="F9" s="7"/>
      <c r="G9" s="7"/>
      <c r="H9" s="98"/>
      <c r="I9" s="85"/>
      <c r="J9" s="7"/>
    </row>
    <row r="10" spans="2:10" s="79" customFormat="1" ht="15.75" customHeight="1" x14ac:dyDescent="0.25">
      <c r="B10" s="4"/>
      <c r="C10" s="84"/>
      <c r="D10" s="86"/>
      <c r="E10" s="86"/>
      <c r="F10" s="86"/>
      <c r="G10" s="86"/>
      <c r="H10" s="86"/>
      <c r="I10" s="85"/>
      <c r="J10" s="7"/>
    </row>
    <row r="11" spans="2:10" s="79" customFormat="1" ht="15.75" customHeight="1" x14ac:dyDescent="0.25">
      <c r="B11" s="4"/>
      <c r="C11" s="84"/>
      <c r="D11" s="86"/>
      <c r="E11" s="86"/>
      <c r="F11" s="86"/>
      <c r="G11" s="86"/>
      <c r="H11" s="86"/>
      <c r="I11" s="85"/>
      <c r="J11" s="7"/>
    </row>
    <row r="12" spans="2:10" s="79" customFormat="1" ht="32.1" customHeight="1" x14ac:dyDescent="0.25">
      <c r="B12" s="4"/>
      <c r="C12" s="7"/>
      <c r="D12" s="132" t="s">
        <v>134</v>
      </c>
      <c r="E12" s="132" t="s">
        <v>124</v>
      </c>
      <c r="F12" s="132" t="s">
        <v>125</v>
      </c>
      <c r="G12" s="132" t="s">
        <v>126</v>
      </c>
      <c r="H12" s="132" t="s">
        <v>127</v>
      </c>
      <c r="I12" s="88" t="s">
        <v>140</v>
      </c>
      <c r="J12" s="90"/>
    </row>
    <row r="13" spans="2:10" s="79" customFormat="1" ht="12" customHeight="1" x14ac:dyDescent="0.25">
      <c r="B13" s="4"/>
      <c r="C13" s="145" t="s">
        <v>130</v>
      </c>
      <c r="D13" s="155">
        <v>0.38858024049130446</v>
      </c>
      <c r="E13" s="155">
        <v>0.399602529610806</v>
      </c>
      <c r="F13" s="155">
        <v>0.40905769352406351</v>
      </c>
      <c r="G13" s="155">
        <v>0.42406921339234849</v>
      </c>
      <c r="H13" s="155">
        <v>0.44161119680343097</v>
      </c>
      <c r="I13" s="189"/>
      <c r="J13" s="100"/>
    </row>
    <row r="14" spans="2:10" s="79" customFormat="1" ht="12" customHeight="1" x14ac:dyDescent="0.25">
      <c r="B14" s="4"/>
      <c r="C14" s="148" t="s">
        <v>131</v>
      </c>
      <c r="D14" s="190">
        <v>0.37286465490100301</v>
      </c>
      <c r="E14" s="190">
        <v>0.38151841304380452</v>
      </c>
      <c r="F14" s="190">
        <v>0.40130889848897799</v>
      </c>
      <c r="G14" s="190">
        <v>0.41833687061283753</v>
      </c>
      <c r="H14" s="190">
        <v>0.42828267803319953</v>
      </c>
      <c r="I14" s="104"/>
      <c r="J14" s="100"/>
    </row>
    <row r="15" spans="2:10" s="79" customFormat="1" ht="12" customHeight="1" x14ac:dyDescent="0.25">
      <c r="B15" s="4"/>
      <c r="C15" s="150" t="s">
        <v>132</v>
      </c>
      <c r="D15" s="191">
        <v>0.47714856410779599</v>
      </c>
      <c r="E15" s="191">
        <v>0.49368504741670899</v>
      </c>
      <c r="F15" s="191">
        <v>0.53000992770581301</v>
      </c>
      <c r="G15" s="191">
        <v>0.56429203279562001</v>
      </c>
      <c r="H15" s="191">
        <v>0.58006160208326096</v>
      </c>
      <c r="I15" s="104"/>
      <c r="J15" s="100"/>
    </row>
    <row r="16" spans="2:10" s="79" customFormat="1" ht="30" customHeight="1" x14ac:dyDescent="0.3">
      <c r="B16" s="57"/>
      <c r="C16" s="57"/>
      <c r="D16" s="57"/>
      <c r="E16" s="57"/>
      <c r="F16" s="57"/>
      <c r="G16" s="57"/>
      <c r="H16" s="57"/>
      <c r="I16" s="57"/>
      <c r="J16" s="57"/>
    </row>
    <row r="17" spans="2:16" s="31" customFormat="1" ht="15.75" customHeight="1" x14ac:dyDescent="0.3">
      <c r="B17" s="286" t="s">
        <v>141</v>
      </c>
      <c r="C17" s="286"/>
      <c r="D17" s="286"/>
      <c r="E17" s="286"/>
      <c r="F17" s="286"/>
      <c r="G17" s="286"/>
      <c r="H17" s="286"/>
      <c r="I17" s="286"/>
      <c r="J17" s="286"/>
    </row>
    <row r="18" spans="2:16" ht="9.75" customHeight="1" x14ac:dyDescent="0.25">
      <c r="D18" s="50"/>
      <c r="E18" s="50"/>
      <c r="F18" s="50"/>
      <c r="G18" s="50"/>
      <c r="H18" s="50"/>
      <c r="I18" s="199"/>
      <c r="J18" s="199"/>
    </row>
    <row r="19" spans="2:16" s="4" customFormat="1" ht="15.75" customHeight="1" x14ac:dyDescent="0.25">
      <c r="C19" s="80"/>
      <c r="D19" s="81"/>
      <c r="E19" s="81"/>
      <c r="F19" s="81"/>
      <c r="G19" s="81"/>
      <c r="H19" s="81"/>
      <c r="I19" s="81"/>
      <c r="J19" s="82"/>
    </row>
    <row r="20" spans="2:16" s="4" customFormat="1" ht="15.75" customHeight="1" x14ac:dyDescent="0.3">
      <c r="C20" s="83"/>
    </row>
    <row r="21" spans="2:16" s="4" customFormat="1" ht="15.75" customHeight="1" x14ac:dyDescent="0.25">
      <c r="C21" s="84"/>
      <c r="J21" s="85"/>
    </row>
    <row r="22" spans="2:16" s="4" customFormat="1" ht="15.75" customHeight="1" x14ac:dyDescent="0.25">
      <c r="C22" s="84"/>
      <c r="J22" s="85"/>
    </row>
    <row r="23" spans="2:16" s="4" customFormat="1" ht="15.75" customHeight="1" x14ac:dyDescent="0.25">
      <c r="C23" s="84"/>
      <c r="D23" s="86"/>
      <c r="E23" s="86"/>
      <c r="F23" s="86"/>
      <c r="G23" s="86"/>
      <c r="H23" s="86"/>
      <c r="I23" s="87"/>
      <c r="J23" s="85"/>
    </row>
    <row r="24" spans="2:16" s="4" customFormat="1" ht="15.75" customHeight="1" x14ac:dyDescent="0.25">
      <c r="C24" s="26"/>
      <c r="D24" s="45"/>
      <c r="E24" s="45"/>
      <c r="F24" s="45"/>
      <c r="G24" s="45"/>
      <c r="H24" s="45"/>
      <c r="I24" s="85"/>
      <c r="J24" s="85"/>
    </row>
    <row r="25" spans="2:16" s="4" customFormat="1" ht="32.1" customHeight="1" x14ac:dyDescent="0.25">
      <c r="C25" s="26"/>
      <c r="D25" s="132" t="s">
        <v>134</v>
      </c>
      <c r="E25" s="132" t="s">
        <v>124</v>
      </c>
      <c r="F25" s="132" t="s">
        <v>125</v>
      </c>
      <c r="G25" s="132" t="s">
        <v>126</v>
      </c>
      <c r="H25" s="132" t="s">
        <v>127</v>
      </c>
      <c r="I25" s="89" t="s">
        <v>140</v>
      </c>
      <c r="J25" s="90"/>
    </row>
    <row r="26" spans="2:16" s="4" customFormat="1" ht="12" customHeight="1" x14ac:dyDescent="0.25">
      <c r="C26" s="154" t="s">
        <v>130</v>
      </c>
      <c r="D26" s="156">
        <v>0.57805304159972559</v>
      </c>
      <c r="E26" s="156">
        <v>0.56918149591019451</v>
      </c>
      <c r="F26" s="156">
        <v>0.56915832387614396</v>
      </c>
      <c r="G26" s="156">
        <v>0.55287921426983999</v>
      </c>
      <c r="H26" s="156">
        <v>0.53731822559870301</v>
      </c>
      <c r="I26" s="189"/>
      <c r="J26" s="100"/>
      <c r="M26" s="27"/>
      <c r="O26" s="27"/>
      <c r="P26" s="27"/>
    </row>
    <row r="27" spans="2:16" s="4" customFormat="1" ht="12" customHeight="1" x14ac:dyDescent="0.25">
      <c r="C27" s="148" t="s">
        <v>131</v>
      </c>
      <c r="D27" s="190">
        <v>0.5688414825279825</v>
      </c>
      <c r="E27" s="190">
        <v>0.57237411047746756</v>
      </c>
      <c r="F27" s="190">
        <v>0.57039346096538301</v>
      </c>
      <c r="G27" s="190">
        <v>0.56276144677953899</v>
      </c>
      <c r="H27" s="190">
        <v>0.53822884794659198</v>
      </c>
      <c r="I27" s="192"/>
      <c r="J27" s="100"/>
      <c r="M27" s="27"/>
      <c r="O27" s="27"/>
      <c r="P27" s="27"/>
    </row>
    <row r="28" spans="2:16" s="4" customFormat="1" ht="12" customHeight="1" x14ac:dyDescent="0.25">
      <c r="C28" s="150" t="s">
        <v>132</v>
      </c>
      <c r="D28" s="191">
        <v>0.43386840739089499</v>
      </c>
      <c r="E28" s="191">
        <v>0.45593773837218499</v>
      </c>
      <c r="F28" s="191">
        <v>0.42202166257847801</v>
      </c>
      <c r="G28" s="191">
        <v>0.42212956988730399</v>
      </c>
      <c r="H28" s="191">
        <v>0.409213917562818</v>
      </c>
      <c r="I28" s="192"/>
      <c r="J28" s="100"/>
      <c r="M28" s="27"/>
      <c r="O28" s="27"/>
      <c r="P28" s="27"/>
    </row>
    <row r="29" spans="2:16" s="4" customFormat="1" ht="30" customHeight="1" x14ac:dyDescent="0.25">
      <c r="C29" s="91"/>
      <c r="D29" s="193"/>
      <c r="E29" s="193"/>
      <c r="F29" s="193"/>
      <c r="G29" s="193"/>
      <c r="H29" s="193"/>
      <c r="I29" s="194"/>
      <c r="J29" s="100"/>
      <c r="M29" s="27"/>
      <c r="O29" s="27"/>
      <c r="P29" s="27"/>
    </row>
    <row r="30" spans="2:16" s="4" customFormat="1" ht="20.100000000000001" customHeight="1" x14ac:dyDescent="0.3">
      <c r="B30" s="288" t="s">
        <v>142</v>
      </c>
      <c r="C30" s="288"/>
      <c r="D30" s="288"/>
      <c r="E30" s="288"/>
      <c r="F30" s="288"/>
      <c r="G30" s="288"/>
      <c r="H30" s="288"/>
      <c r="I30" s="288"/>
      <c r="J30" s="94"/>
      <c r="M30" s="27"/>
      <c r="O30" s="27"/>
      <c r="P30" s="27"/>
    </row>
    <row r="31" spans="2:16" s="4" customFormat="1" ht="20.100000000000001" customHeight="1" x14ac:dyDescent="0.3">
      <c r="B31" s="159"/>
      <c r="C31" s="159"/>
      <c r="D31" s="159"/>
      <c r="E31" s="159"/>
      <c r="F31" s="159"/>
      <c r="G31" s="159"/>
      <c r="H31" s="159"/>
      <c r="I31" s="159"/>
      <c r="J31" s="94"/>
      <c r="M31" s="27"/>
      <c r="O31" s="27"/>
      <c r="P31" s="27"/>
    </row>
    <row r="32" spans="2:16" ht="15.75" customHeight="1" x14ac:dyDescent="0.3">
      <c r="B32" s="286" t="s">
        <v>143</v>
      </c>
      <c r="C32" s="286"/>
      <c r="D32" s="286"/>
      <c r="E32" s="286"/>
      <c r="F32" s="286"/>
      <c r="G32" s="286"/>
      <c r="H32" s="286"/>
      <c r="I32" s="286"/>
      <c r="J32" s="286"/>
    </row>
    <row r="33" spans="1:15" ht="9.75" customHeight="1" x14ac:dyDescent="0.25">
      <c r="D33" s="50"/>
      <c r="E33" s="50"/>
      <c r="F33" s="50"/>
      <c r="G33" s="50"/>
      <c r="H33" s="50"/>
      <c r="I33" s="199"/>
      <c r="J33" s="199"/>
    </row>
    <row r="34" spans="1:15" ht="15.75" customHeight="1" x14ac:dyDescent="0.25">
      <c r="B34" s="4"/>
      <c r="C34" s="24"/>
      <c r="D34" s="4"/>
      <c r="E34" s="4"/>
      <c r="F34" s="4"/>
      <c r="G34" s="4"/>
      <c r="H34" s="4"/>
      <c r="I34" s="4"/>
      <c r="J34" s="82"/>
    </row>
    <row r="35" spans="1:15" ht="15.75" customHeight="1" x14ac:dyDescent="0.3">
      <c r="B35" s="4"/>
      <c r="C35" s="200"/>
      <c r="D35" s="4"/>
      <c r="E35" s="4"/>
      <c r="F35" s="4"/>
      <c r="G35" s="4"/>
      <c r="H35" s="4"/>
      <c r="I35" s="4"/>
      <c r="J35" s="4"/>
    </row>
    <row r="36" spans="1:15" ht="15.75" customHeight="1" x14ac:dyDescent="0.25">
      <c r="B36" s="4"/>
      <c r="C36" s="26"/>
      <c r="J36" s="85"/>
    </row>
    <row r="37" spans="1:15" ht="15.75" customHeight="1" x14ac:dyDescent="0.25">
      <c r="B37" s="4"/>
      <c r="C37" s="26"/>
      <c r="J37" s="85"/>
    </row>
    <row r="38" spans="1:15" ht="15.75" customHeight="1" x14ac:dyDescent="0.25">
      <c r="B38" s="4"/>
      <c r="C38" s="26"/>
      <c r="D38" s="86"/>
      <c r="E38" s="86"/>
      <c r="F38" s="86"/>
      <c r="G38" s="86"/>
      <c r="H38" s="86"/>
      <c r="I38" s="87"/>
      <c r="J38" s="85"/>
    </row>
    <row r="39" spans="1:15" ht="15.75" customHeight="1" x14ac:dyDescent="0.25">
      <c r="B39" s="4"/>
      <c r="C39" s="26"/>
      <c r="D39" s="45"/>
      <c r="E39" s="45"/>
      <c r="F39" s="45"/>
      <c r="G39" s="45"/>
      <c r="H39" s="45"/>
      <c r="I39" s="85"/>
      <c r="J39" s="85"/>
    </row>
    <row r="40" spans="1:15" ht="33.9" customHeight="1" x14ac:dyDescent="0.25">
      <c r="B40" s="4"/>
      <c r="C40" s="84"/>
      <c r="D40" s="132" t="s">
        <v>134</v>
      </c>
      <c r="E40" s="132" t="s">
        <v>124</v>
      </c>
      <c r="F40" s="132" t="s">
        <v>125</v>
      </c>
      <c r="G40" s="132" t="s">
        <v>126</v>
      </c>
      <c r="H40" s="132" t="s">
        <v>127</v>
      </c>
      <c r="I40" s="100" t="s">
        <v>135</v>
      </c>
    </row>
    <row r="41" spans="1:15" ht="12" customHeight="1" x14ac:dyDescent="0.25">
      <c r="C41" s="154" t="s">
        <v>130</v>
      </c>
      <c r="D41" s="146">
        <v>23117.708112906701</v>
      </c>
      <c r="E41" s="146">
        <v>22619.8925460479</v>
      </c>
      <c r="F41" s="146">
        <v>25581.053329805</v>
      </c>
      <c r="G41" s="146">
        <v>27067.8701474669</v>
      </c>
      <c r="H41" s="146">
        <v>28604.16630412385</v>
      </c>
      <c r="I41" s="147">
        <f>IF(ISERROR((H41-D41)/ABS(D41)),"NA", ((H41-D41)/ABS(D41)))</f>
        <v>0.23732708123233198</v>
      </c>
    </row>
    <row r="42" spans="1:15" ht="12" customHeight="1" x14ac:dyDescent="0.25">
      <c r="C42" s="148" t="s">
        <v>131</v>
      </c>
      <c r="D42" s="185">
        <v>22677.300861804099</v>
      </c>
      <c r="E42" s="185">
        <v>21572.98265040695</v>
      </c>
      <c r="F42" s="185">
        <v>23057.4216051119</v>
      </c>
      <c r="G42" s="185">
        <v>24615.594949973449</v>
      </c>
      <c r="H42" s="185">
        <v>26115.10347952005</v>
      </c>
      <c r="I42" s="152">
        <f>IF(ISERROR((H42-D42)/ABS(D42)),"NA", ((H42-D42)/ABS(D42)))</f>
        <v>0.15159664012335444</v>
      </c>
    </row>
    <row r="43" spans="1:15" ht="12" customHeight="1" x14ac:dyDescent="0.25">
      <c r="C43" s="150" t="s">
        <v>132</v>
      </c>
      <c r="D43" s="187">
        <v>76478.3405676127</v>
      </c>
      <c r="E43" s="187">
        <v>70047.887910328296</v>
      </c>
      <c r="F43" s="187">
        <v>78508.712396694202</v>
      </c>
      <c r="G43" s="187">
        <v>75423</v>
      </c>
      <c r="H43" s="187">
        <v>66606.850325379593</v>
      </c>
      <c r="I43" s="151">
        <f>IF(ISERROR((H43-D43)/ABS(D43)),"NA",IF(((H43-D43)/ABS(D43))=-1,"NA",((H43-D43)/ABS(D43))))</f>
        <v>-0.1290756332965404</v>
      </c>
    </row>
    <row r="44" spans="1:15" ht="30" customHeight="1" x14ac:dyDescent="0.25">
      <c r="C44" s="23"/>
      <c r="I44" s="4"/>
    </row>
    <row r="45" spans="1:15" ht="15.75" customHeight="1" x14ac:dyDescent="0.3">
      <c r="B45" s="286" t="s">
        <v>144</v>
      </c>
      <c r="C45" s="286"/>
      <c r="D45" s="286"/>
      <c r="E45" s="286"/>
      <c r="F45" s="286"/>
      <c r="G45" s="286"/>
      <c r="H45" s="286"/>
      <c r="I45" s="286"/>
      <c r="J45" s="286"/>
      <c r="K45" s="28"/>
      <c r="L45" s="28"/>
      <c r="M45" s="28"/>
      <c r="N45" s="28"/>
      <c r="O45" s="29"/>
    </row>
    <row r="46" spans="1:15" ht="9.75" customHeight="1" x14ac:dyDescent="0.25">
      <c r="D46" s="50"/>
      <c r="E46" s="50"/>
      <c r="F46" s="50"/>
      <c r="G46" s="50"/>
      <c r="H46" s="50"/>
      <c r="I46" s="96"/>
      <c r="J46" s="199"/>
      <c r="K46" s="28"/>
      <c r="L46" s="28"/>
      <c r="M46" s="28"/>
      <c r="N46" s="28"/>
    </row>
    <row r="47" spans="1:15" ht="15.75" customHeight="1" x14ac:dyDescent="0.3">
      <c r="B47" s="4"/>
      <c r="C47" s="24"/>
      <c r="D47" s="4"/>
      <c r="E47" s="4"/>
      <c r="F47" s="4"/>
      <c r="G47" s="4"/>
      <c r="H47" s="4"/>
      <c r="I47" s="97"/>
      <c r="J47" s="82"/>
      <c r="K47" s="28"/>
      <c r="L47" s="28"/>
      <c r="M47" s="28"/>
      <c r="N47" s="28"/>
      <c r="O47" s="28"/>
    </row>
    <row r="48" spans="1:15" ht="15.75" customHeight="1" x14ac:dyDescent="0.3">
      <c r="A48" s="31"/>
      <c r="B48" s="4"/>
      <c r="C48" s="83"/>
      <c r="D48" s="4"/>
      <c r="E48" s="4"/>
      <c r="F48" s="4"/>
      <c r="G48" s="4"/>
      <c r="H48" s="4"/>
      <c r="I48" s="87"/>
      <c r="J48" s="4"/>
      <c r="K48" s="29"/>
      <c r="M48" s="29"/>
      <c r="N48" s="29"/>
      <c r="O48" s="29"/>
    </row>
    <row r="49" spans="1:15" ht="15.75" customHeight="1" x14ac:dyDescent="0.3">
      <c r="A49" s="31"/>
      <c r="B49" s="4"/>
      <c r="C49" s="83"/>
      <c r="D49" s="4"/>
      <c r="E49" s="4"/>
      <c r="F49" s="4"/>
      <c r="G49" s="4"/>
      <c r="H49" s="4"/>
      <c r="I49" s="87"/>
      <c r="J49" s="4"/>
      <c r="K49" s="29"/>
      <c r="M49" s="29"/>
      <c r="N49" s="29"/>
      <c r="O49" s="29"/>
    </row>
    <row r="50" spans="1:15" ht="15.75" customHeight="1" x14ac:dyDescent="0.3">
      <c r="A50" s="4"/>
      <c r="B50" s="4"/>
      <c r="C50" s="84"/>
      <c r="H50" s="98"/>
      <c r="I50" s="85"/>
      <c r="J50" s="87"/>
    </row>
    <row r="51" spans="1:15" ht="15.75" customHeight="1" x14ac:dyDescent="0.25">
      <c r="A51" s="4"/>
      <c r="B51" s="4"/>
      <c r="C51" s="84"/>
      <c r="D51" s="86"/>
      <c r="E51" s="86"/>
      <c r="F51" s="86"/>
      <c r="G51" s="86"/>
      <c r="H51" s="86"/>
      <c r="I51" s="85"/>
      <c r="J51" s="87"/>
      <c r="K51" s="29"/>
      <c r="L51" s="29"/>
      <c r="M51" s="29"/>
      <c r="N51" s="29"/>
      <c r="O51" s="29"/>
    </row>
    <row r="52" spans="1:15" ht="15.75" customHeight="1" x14ac:dyDescent="0.25">
      <c r="A52" s="4"/>
      <c r="B52" s="4"/>
      <c r="C52" s="84"/>
      <c r="D52" s="86"/>
      <c r="E52" s="86"/>
      <c r="F52" s="86"/>
      <c r="G52" s="86"/>
      <c r="H52" s="86"/>
      <c r="I52" s="85"/>
      <c r="J52" s="85"/>
    </row>
    <row r="53" spans="1:15" ht="33.9" customHeight="1" x14ac:dyDescent="0.25">
      <c r="A53" s="4"/>
      <c r="B53" s="4"/>
      <c r="D53" s="132" t="s">
        <v>134</v>
      </c>
      <c r="E53" s="132" t="s">
        <v>124</v>
      </c>
      <c r="F53" s="132" t="s">
        <v>125</v>
      </c>
      <c r="G53" s="132" t="s">
        <v>126</v>
      </c>
      <c r="H53" s="132" t="s">
        <v>127</v>
      </c>
      <c r="I53" s="100" t="s">
        <v>135</v>
      </c>
      <c r="K53" s="29"/>
      <c r="L53" s="29"/>
      <c r="M53" s="29"/>
      <c r="N53" s="29"/>
      <c r="O53" s="29"/>
    </row>
    <row r="54" spans="1:15" ht="12" customHeight="1" x14ac:dyDescent="0.25">
      <c r="A54" s="4"/>
      <c r="B54" s="4"/>
      <c r="C54" s="154" t="s">
        <v>130</v>
      </c>
      <c r="D54" s="153">
        <v>8450.5578425208405</v>
      </c>
      <c r="E54" s="153">
        <v>8693.9088662471349</v>
      </c>
      <c r="F54" s="153">
        <v>8846.7418036857634</v>
      </c>
      <c r="G54" s="153">
        <v>9061.4095011650534</v>
      </c>
      <c r="H54" s="153">
        <v>9059.9777456724005</v>
      </c>
      <c r="I54" s="147">
        <f>IF(ISERROR((H54-D54)/ABS(D54)),"NA", ((H54-D54)/ABS(D54)))</f>
        <v>7.2115937729593391E-2</v>
      </c>
    </row>
    <row r="55" spans="1:15" ht="12" customHeight="1" x14ac:dyDescent="0.25">
      <c r="A55" s="4"/>
      <c r="B55" s="4"/>
      <c r="C55" s="148" t="s">
        <v>131</v>
      </c>
      <c r="D55" s="185">
        <v>7454.5341669297795</v>
      </c>
      <c r="E55" s="185">
        <v>7497.461676775265</v>
      </c>
      <c r="F55" s="185">
        <v>7266.4278079163196</v>
      </c>
      <c r="G55" s="185">
        <v>7466.9819855547194</v>
      </c>
      <c r="H55" s="185">
        <v>7518.8984951930652</v>
      </c>
      <c r="I55" s="152">
        <f>IF(ISERROR((H55-D55)/ABS(D55)),"NA", ((H55-D55)/ABS(D55)))</f>
        <v>8.6342522311886726E-3</v>
      </c>
    </row>
    <row r="56" spans="1:15" ht="12" customHeight="1" x14ac:dyDescent="0.25">
      <c r="A56" s="4"/>
      <c r="B56" s="4"/>
      <c r="C56" s="150" t="s">
        <v>132</v>
      </c>
      <c r="D56" s="187">
        <v>9467.0166944908196</v>
      </c>
      <c r="E56" s="187">
        <v>9310.9839871897493</v>
      </c>
      <c r="F56" s="187">
        <v>9594.1933884297505</v>
      </c>
      <c r="G56" s="187">
        <v>9631.1437262357395</v>
      </c>
      <c r="H56" s="187">
        <v>9075.6261749819205</v>
      </c>
      <c r="I56" s="151">
        <f>IF(ISERROR((H56-D56)/ABS(D56)),"NA",IF(((H56-D56)/ABS(D56))=-1,"NA",((H56-D56)/ABS(D56))))</f>
        <v>-4.1342540331281201E-2</v>
      </c>
    </row>
    <row r="57" spans="1:15" ht="30" customHeight="1" x14ac:dyDescent="0.25">
      <c r="A57" s="4"/>
      <c r="B57" s="4"/>
      <c r="C57" s="26"/>
      <c r="D57" s="45"/>
      <c r="E57" s="45"/>
      <c r="F57" s="45"/>
      <c r="G57" s="45"/>
      <c r="H57" s="45"/>
      <c r="J57" s="85"/>
    </row>
    <row r="58" spans="1:15" ht="15.75" customHeight="1" x14ac:dyDescent="0.3">
      <c r="A58" s="4"/>
      <c r="B58" s="286" t="s">
        <v>145</v>
      </c>
      <c r="C58" s="286"/>
      <c r="D58" s="286"/>
      <c r="E58" s="286"/>
      <c r="F58" s="286"/>
      <c r="G58" s="286"/>
      <c r="H58" s="286"/>
      <c r="I58" s="286"/>
      <c r="J58" s="286"/>
      <c r="L58" s="29"/>
      <c r="M58" s="29"/>
      <c r="N58" s="29"/>
      <c r="O58" s="29"/>
    </row>
    <row r="59" spans="1:15" ht="9.75" customHeight="1" x14ac:dyDescent="0.25">
      <c r="A59" s="4"/>
      <c r="D59" s="50"/>
      <c r="E59" s="50"/>
      <c r="F59" s="50"/>
      <c r="G59" s="50"/>
      <c r="H59" s="50"/>
      <c r="J59" s="199"/>
    </row>
    <row r="60" spans="1:15" ht="15.75" customHeight="1" x14ac:dyDescent="0.3">
      <c r="B60" s="4"/>
      <c r="C60" s="24"/>
      <c r="D60" s="4"/>
      <c r="E60" s="4"/>
      <c r="F60" s="4"/>
      <c r="G60" s="4"/>
      <c r="H60" s="4"/>
      <c r="I60" s="97"/>
    </row>
    <row r="61" spans="1:15" ht="15.75" customHeight="1" x14ac:dyDescent="0.3">
      <c r="B61" s="4"/>
      <c r="C61" s="83"/>
      <c r="D61" s="4"/>
      <c r="E61" s="4"/>
      <c r="F61" s="4"/>
      <c r="G61" s="4"/>
      <c r="H61" s="4"/>
      <c r="I61" s="87"/>
      <c r="L61" s="29"/>
      <c r="M61" s="29"/>
      <c r="N61" s="29"/>
      <c r="O61" s="29"/>
    </row>
    <row r="62" spans="1:15" ht="15.75" customHeight="1" x14ac:dyDescent="0.3">
      <c r="B62" s="4"/>
      <c r="C62" s="83"/>
      <c r="D62" s="4"/>
      <c r="E62" s="4"/>
      <c r="F62" s="4"/>
      <c r="G62" s="4"/>
      <c r="H62" s="4"/>
      <c r="I62" s="87"/>
      <c r="K62" s="99"/>
    </row>
    <row r="63" spans="1:15" ht="15.75" customHeight="1" x14ac:dyDescent="0.3">
      <c r="B63" s="4"/>
      <c r="C63" s="84"/>
      <c r="H63" s="98"/>
      <c r="I63" s="85"/>
    </row>
    <row r="64" spans="1:15" ht="15.75" customHeight="1" x14ac:dyDescent="0.25">
      <c r="B64" s="4"/>
      <c r="C64" s="84"/>
      <c r="D64" s="86"/>
      <c r="E64" s="86"/>
      <c r="F64" s="86"/>
      <c r="G64" s="86"/>
      <c r="H64" s="86"/>
      <c r="I64" s="85"/>
    </row>
    <row r="65" spans="1:10" ht="15.75" customHeight="1" x14ac:dyDescent="0.25">
      <c r="B65" s="4"/>
      <c r="C65" s="84"/>
      <c r="D65" s="86"/>
      <c r="E65" s="86"/>
      <c r="F65" s="86"/>
      <c r="G65" s="86"/>
      <c r="H65" s="86"/>
      <c r="I65" s="85"/>
    </row>
    <row r="66" spans="1:10" ht="33.9" customHeight="1" x14ac:dyDescent="0.25">
      <c r="B66" s="4"/>
      <c r="D66" s="132" t="s">
        <v>134</v>
      </c>
      <c r="E66" s="132" t="s">
        <v>124</v>
      </c>
      <c r="F66" s="132" t="s">
        <v>125</v>
      </c>
      <c r="G66" s="132" t="s">
        <v>126</v>
      </c>
      <c r="H66" s="132" t="s">
        <v>127</v>
      </c>
      <c r="I66" s="100" t="s">
        <v>135</v>
      </c>
    </row>
    <row r="67" spans="1:10" s="3" customFormat="1" ht="12" customHeight="1" x14ac:dyDescent="0.25">
      <c r="A67" s="7"/>
      <c r="B67" s="4"/>
      <c r="C67" s="154" t="s">
        <v>130</v>
      </c>
      <c r="D67" s="153">
        <v>24676.205998379752</v>
      </c>
      <c r="E67" s="153">
        <v>25364.204752083548</v>
      </c>
      <c r="F67" s="153">
        <v>25597.573827915003</v>
      </c>
      <c r="G67" s="153">
        <v>26342.8406702598</v>
      </c>
      <c r="H67" s="153">
        <v>27452.913328013499</v>
      </c>
      <c r="I67" s="147">
        <f>IF(ISERROR((H67-D67)/ABS(D67)),"NA", ((H67-D67)/ABS(D67)))</f>
        <v>0.11252569904044678</v>
      </c>
    </row>
    <row r="68" spans="1:10" ht="12" customHeight="1" x14ac:dyDescent="0.25">
      <c r="A68" s="4"/>
      <c r="B68" s="4"/>
      <c r="C68" s="148" t="s">
        <v>131</v>
      </c>
      <c r="D68" s="185">
        <v>21538.640648014349</v>
      </c>
      <c r="E68" s="185">
        <v>21894.3816027879</v>
      </c>
      <c r="F68" s="185">
        <v>22877.335558740451</v>
      </c>
      <c r="G68" s="185">
        <v>23225.376503089901</v>
      </c>
      <c r="H68" s="185">
        <v>24453.997365470299</v>
      </c>
      <c r="I68" s="152">
        <f>IF(ISERROR((H68-D68)/ABS(D68)),"NA", ((H68-D68)/ABS(D68)))</f>
        <v>0.13535472201328164</v>
      </c>
    </row>
    <row r="69" spans="1:10" ht="12" customHeight="1" x14ac:dyDescent="0.25">
      <c r="A69" s="4"/>
      <c r="B69" s="4"/>
      <c r="C69" s="150" t="s">
        <v>132</v>
      </c>
      <c r="D69" s="187">
        <v>30515.957429048402</v>
      </c>
      <c r="E69" s="187">
        <v>29513.208967173701</v>
      </c>
      <c r="F69" s="187">
        <v>30475.146280991699</v>
      </c>
      <c r="G69" s="187">
        <v>29264.768060836501</v>
      </c>
      <c r="H69" s="187">
        <v>27668.053506869099</v>
      </c>
      <c r="I69" s="151">
        <f>IF(ISERROR((H69-D69)/ABS(D69)),"NA",IF(((H69-D69)/ABS(D69))=-1,"NA",((H69-D69)/ABS(D69))))</f>
        <v>-9.3325071933294756E-2</v>
      </c>
    </row>
    <row r="70" spans="1:10" ht="30" customHeight="1" x14ac:dyDescent="0.25"/>
    <row r="71" spans="1:10" ht="15.75" customHeight="1" x14ac:dyDescent="0.3">
      <c r="B71" s="286"/>
      <c r="C71" s="286"/>
      <c r="D71" s="286"/>
      <c r="E71" s="286"/>
      <c r="F71" s="286"/>
      <c r="G71" s="286"/>
      <c r="H71" s="286"/>
      <c r="I71" s="286"/>
      <c r="J71" s="286"/>
    </row>
    <row r="73" spans="1:10" ht="15.75" customHeight="1" x14ac:dyDescent="0.3">
      <c r="B73" s="4"/>
      <c r="C73" s="24"/>
      <c r="D73" s="4"/>
      <c r="E73" s="4"/>
      <c r="F73" s="4"/>
      <c r="G73" s="4"/>
      <c r="H73" s="4"/>
      <c r="I73" s="97"/>
    </row>
    <row r="74" spans="1:10" ht="15.75" customHeight="1" x14ac:dyDescent="0.3">
      <c r="B74" s="4"/>
      <c r="C74" s="83"/>
      <c r="D74" s="4"/>
      <c r="E74" s="4"/>
      <c r="F74" s="4"/>
      <c r="G74" s="4"/>
      <c r="H74" s="4"/>
      <c r="I74" s="87"/>
    </row>
    <row r="75" spans="1:10" ht="15.75" customHeight="1" x14ac:dyDescent="0.3">
      <c r="B75" s="4"/>
      <c r="C75" s="83"/>
      <c r="D75" s="4"/>
      <c r="E75" s="4"/>
      <c r="F75" s="4"/>
      <c r="G75" s="4"/>
      <c r="H75" s="4"/>
      <c r="I75" s="87"/>
    </row>
    <row r="76" spans="1:10" ht="15.75" customHeight="1" x14ac:dyDescent="0.3">
      <c r="B76" s="4"/>
      <c r="C76" s="84"/>
      <c r="H76" s="98"/>
      <c r="I76" s="85"/>
    </row>
    <row r="77" spans="1:10" ht="15.75" customHeight="1" x14ac:dyDescent="0.25">
      <c r="B77" s="4"/>
      <c r="C77" s="84"/>
      <c r="D77" s="86"/>
      <c r="E77" s="86"/>
      <c r="F77" s="86"/>
      <c r="G77" s="86"/>
      <c r="H77" s="86"/>
      <c r="I77" s="85"/>
    </row>
    <row r="78" spans="1:10" ht="15.75" customHeight="1" x14ac:dyDescent="0.25">
      <c r="B78" s="4"/>
      <c r="C78" s="84"/>
      <c r="D78" s="86"/>
      <c r="E78" s="86"/>
      <c r="F78" s="86"/>
      <c r="G78" s="86"/>
      <c r="H78" s="86"/>
      <c r="I78" s="85"/>
    </row>
    <row r="79" spans="1:10" ht="32.1" customHeight="1" x14ac:dyDescent="0.25">
      <c r="B79" s="4"/>
      <c r="J79" s="90"/>
    </row>
    <row r="80" spans="1:10" ht="15.75" customHeight="1" x14ac:dyDescent="0.25">
      <c r="B80" s="4"/>
      <c r="J80" s="100"/>
    </row>
    <row r="81" spans="2:10" ht="15.75" customHeight="1" x14ac:dyDescent="0.25">
      <c r="B81" s="4"/>
      <c r="J81" s="100"/>
    </row>
  </sheetData>
  <sheetProtection algorithmName="SHA-512" hashValue="34YvvEqaMvA66F2klB3OlwZ4dLsPyoUfSPTvP4Aesdxvg197sLc1jhqjenMEXIPfi6tqJHt+P6BKadVP5jOARw==" saltValue="9oFHAP3+kn252CuPqwJAGQ==" spinCount="100000" sheet="1" scenarios="1"/>
  <mergeCells count="9">
    <mergeCell ref="B71:J71"/>
    <mergeCell ref="B45:J45"/>
    <mergeCell ref="B58:J58"/>
    <mergeCell ref="B1:I1"/>
    <mergeCell ref="B17:J17"/>
    <mergeCell ref="B32:J32"/>
    <mergeCell ref="B4:J4"/>
    <mergeCell ref="B30:I30"/>
    <mergeCell ref="B2:I2"/>
  </mergeCells>
  <phoneticPr fontId="0" type="noConversion"/>
  <pageMargins left="0.69" right="0.91" top="1" bottom="1" header="0.5" footer="0.5"/>
  <pageSetup scale="56" orientation="portrait" horizontalDpi="300" verticalDpi="300" r:id="rId1"/>
  <headerFooter alignWithMargins="0">
    <oddFooter>&amp;L&amp;11&amp;K000000CIC Key Indicators Tool: Part B&amp;C&amp;11 2021&amp;R&amp;11&amp;K000000&amp;P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autoPageBreaks="0" fitToPage="1"/>
  </sheetPr>
  <dimension ref="A1:S75"/>
  <sheetViews>
    <sheetView showGridLines="0" showRowColHeaders="0" topLeftCell="A4" zoomScale="110" zoomScaleNormal="110" zoomScalePageLayoutView="85" workbookViewId="0">
      <selection activeCell="V33" sqref="V33"/>
    </sheetView>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6.6640625" style="7" customWidth="1"/>
    <col min="15" max="19" width="8.44140625" style="7" customWidth="1"/>
    <col min="20" max="20" width="13.109375" style="7" customWidth="1"/>
    <col min="21" max="16384" width="8.88671875" style="7"/>
  </cols>
  <sheetData>
    <row r="1" spans="1:19" ht="18.75" customHeight="1" x14ac:dyDescent="0.25">
      <c r="A1" s="111"/>
    </row>
    <row r="2" spans="1:19" s="22" customFormat="1" ht="23.25" customHeight="1" x14ac:dyDescent="0.4">
      <c r="B2" s="291" t="s">
        <v>146</v>
      </c>
      <c r="C2" s="291"/>
      <c r="D2" s="291"/>
      <c r="E2" s="291"/>
      <c r="F2" s="291"/>
      <c r="G2" s="291"/>
      <c r="H2" s="291"/>
      <c r="I2" s="291"/>
      <c r="J2" s="291"/>
      <c r="K2" s="291"/>
      <c r="L2" s="291"/>
      <c r="M2" s="291"/>
    </row>
    <row r="3" spans="1:19" ht="20.25" customHeight="1" x14ac:dyDescent="0.25"/>
    <row r="4" spans="1:19" s="4" customFormat="1" ht="36" customHeight="1" x14ac:dyDescent="0.3">
      <c r="C4" s="289" t="s">
        <v>147</v>
      </c>
      <c r="D4" s="289"/>
      <c r="E4" s="289"/>
      <c r="F4" s="289"/>
      <c r="G4" s="289"/>
      <c r="H4" s="289"/>
      <c r="I4" s="289"/>
      <c r="J4" s="289"/>
      <c r="K4" s="289"/>
      <c r="L4" s="289"/>
      <c r="M4" s="289"/>
      <c r="N4" s="1"/>
    </row>
    <row r="5" spans="1:19" s="4" customFormat="1" ht="15" customHeight="1" x14ac:dyDescent="0.3">
      <c r="C5" s="160"/>
      <c r="D5" s="160"/>
      <c r="E5" s="160"/>
      <c r="F5" s="160"/>
      <c r="G5" s="160"/>
      <c r="H5" s="160"/>
      <c r="I5" s="160"/>
      <c r="J5" s="160"/>
      <c r="K5" s="160"/>
      <c r="L5" s="160"/>
      <c r="M5" s="160"/>
    </row>
    <row r="6" spans="1:19" s="4" customFormat="1" ht="27" customHeight="1" x14ac:dyDescent="0.25">
      <c r="C6" s="23"/>
      <c r="D6" s="24"/>
      <c r="E6" s="24"/>
      <c r="F6" s="25" t="s">
        <v>124</v>
      </c>
      <c r="G6" s="25" t="s">
        <v>125</v>
      </c>
      <c r="H6" s="25" t="s">
        <v>126</v>
      </c>
      <c r="I6" s="25" t="s">
        <v>127</v>
      </c>
      <c r="J6" s="25" t="s">
        <v>128</v>
      </c>
      <c r="K6" s="161" t="s">
        <v>148</v>
      </c>
    </row>
    <row r="7" spans="1:19" s="4" customFormat="1" ht="15" customHeight="1" x14ac:dyDescent="0.25">
      <c r="C7" s="23"/>
      <c r="D7" s="7"/>
      <c r="E7" s="26" t="s">
        <v>132</v>
      </c>
      <c r="F7" s="51">
        <v>27900</v>
      </c>
      <c r="G7" s="52">
        <v>28910</v>
      </c>
      <c r="H7" s="52">
        <v>29960</v>
      </c>
      <c r="I7" s="52">
        <v>29960</v>
      </c>
      <c r="J7" s="53">
        <v>30860</v>
      </c>
      <c r="K7" s="54">
        <f>IF(ISERROR((J7-F7)/ABS(F7)),"NA", IF(((J7-F7)/ABS(F7))=-1, "NA", ((J7-F7)/ABS(F7))))</f>
        <v>0.1060931899641577</v>
      </c>
    </row>
    <row r="8" spans="1:19" s="4" customFormat="1" ht="20.25" customHeight="1" x14ac:dyDescent="0.25">
      <c r="D8" s="50"/>
      <c r="P8" s="27"/>
      <c r="R8" s="27"/>
      <c r="S8" s="27"/>
    </row>
    <row r="9" spans="1:19" ht="20.25" customHeight="1" x14ac:dyDescent="0.25">
      <c r="C9" s="289" t="s">
        <v>149</v>
      </c>
      <c r="D9" s="289"/>
      <c r="E9" s="289"/>
      <c r="F9" s="289"/>
      <c r="G9" s="289"/>
      <c r="H9" s="289"/>
      <c r="I9" s="289"/>
      <c r="J9" s="289"/>
      <c r="K9" s="289"/>
      <c r="L9" s="289"/>
      <c r="M9" s="289"/>
      <c r="N9" s="47"/>
    </row>
    <row r="10" spans="1:19" ht="15" customHeight="1" x14ac:dyDescent="0.25">
      <c r="C10" s="23"/>
    </row>
    <row r="11" spans="1:19" x14ac:dyDescent="0.25">
      <c r="M11" s="28"/>
      <c r="N11" s="28"/>
      <c r="O11" s="28"/>
      <c r="P11" s="28"/>
      <c r="Q11" s="28"/>
      <c r="R11" s="29"/>
    </row>
    <row r="12" spans="1:19" x14ac:dyDescent="0.25">
      <c r="M12" s="28"/>
      <c r="N12" s="28"/>
      <c r="O12" s="28"/>
      <c r="P12" s="28"/>
      <c r="Q12" s="28"/>
    </row>
    <row r="13" spans="1:19" x14ac:dyDescent="0.25">
      <c r="M13" s="28"/>
      <c r="N13" s="28"/>
      <c r="O13" s="28"/>
      <c r="P13" s="28"/>
      <c r="Q13" s="28"/>
      <c r="R13" s="28"/>
    </row>
    <row r="14" spans="1:19" x14ac:dyDescent="0.25">
      <c r="N14" s="29"/>
      <c r="P14" s="29"/>
      <c r="Q14" s="29"/>
      <c r="R14" s="29"/>
    </row>
    <row r="17" spans="14:18" x14ac:dyDescent="0.25">
      <c r="N17" s="29"/>
      <c r="O17" s="29"/>
      <c r="P17" s="29"/>
      <c r="Q17" s="29"/>
      <c r="R17" s="29"/>
    </row>
    <row r="20" spans="14:18" x14ac:dyDescent="0.25">
      <c r="N20" s="29"/>
      <c r="O20" s="29"/>
      <c r="P20" s="29"/>
      <c r="Q20" s="29"/>
      <c r="R20" s="29"/>
    </row>
    <row r="22" spans="14:18" ht="13.5" customHeight="1" x14ac:dyDescent="0.25"/>
    <row r="23" spans="14:18" ht="13.5" customHeight="1" x14ac:dyDescent="0.25">
      <c r="O23" s="29"/>
      <c r="P23" s="29"/>
      <c r="Q23" s="29"/>
      <c r="R23" s="29"/>
    </row>
    <row r="26" spans="14:18" x14ac:dyDescent="0.25">
      <c r="O26" s="29"/>
      <c r="P26" s="29"/>
      <c r="Q26" s="29"/>
      <c r="R26" s="29"/>
    </row>
    <row r="29" spans="14:18" x14ac:dyDescent="0.25">
      <c r="O29" s="29"/>
      <c r="P29" s="29"/>
      <c r="Q29" s="29"/>
      <c r="R29" s="29"/>
    </row>
    <row r="32" spans="14:18" x14ac:dyDescent="0.25">
      <c r="N32" s="29"/>
      <c r="O32" s="29"/>
      <c r="Q32" s="29"/>
      <c r="R32" s="29"/>
    </row>
    <row r="35" spans="3:14" s="24" customFormat="1" ht="27" customHeight="1" x14ac:dyDescent="0.25">
      <c r="F35" s="110" t="str">
        <f>F6</f>
        <v>2015-2016</v>
      </c>
      <c r="G35" s="110" t="str">
        <f>G6</f>
        <v>2016-2017</v>
      </c>
      <c r="H35" s="110" t="str">
        <f>H6</f>
        <v>2017-2018</v>
      </c>
      <c r="I35" s="110" t="str">
        <f>I6</f>
        <v>2018-2019</v>
      </c>
      <c r="J35" s="110" t="str">
        <f>J6</f>
        <v>2019-2020</v>
      </c>
      <c r="K35" s="44" t="s">
        <v>148</v>
      </c>
    </row>
    <row r="36" spans="3:14" ht="12.75" customHeight="1" x14ac:dyDescent="0.25">
      <c r="E36" s="30" t="s">
        <v>150</v>
      </c>
      <c r="F36" s="201">
        <v>32045</v>
      </c>
      <c r="G36" s="202">
        <v>33024</v>
      </c>
      <c r="H36" s="202">
        <v>34148</v>
      </c>
      <c r="I36" s="202">
        <v>34795.5</v>
      </c>
      <c r="J36" s="203">
        <v>35821</v>
      </c>
      <c r="K36" s="55">
        <f t="shared" ref="K36:K42" si="0">(J36-F36)/ABS(F36)</f>
        <v>0.1178342955219223</v>
      </c>
    </row>
    <row r="37" spans="3:14" ht="12.75" customHeight="1" x14ac:dyDescent="0.25">
      <c r="E37" s="30" t="s">
        <v>151</v>
      </c>
      <c r="F37" s="204">
        <v>33200</v>
      </c>
      <c r="G37" s="205">
        <v>34450</v>
      </c>
      <c r="H37" s="205">
        <v>35445</v>
      </c>
      <c r="I37" s="205">
        <v>36326</v>
      </c>
      <c r="J37" s="206">
        <v>36235</v>
      </c>
      <c r="K37" s="56">
        <f t="shared" si="0"/>
        <v>9.1415662650602414E-2</v>
      </c>
    </row>
    <row r="38" spans="3:14" ht="12.75" customHeight="1" x14ac:dyDescent="0.25">
      <c r="E38" s="30" t="s">
        <v>152</v>
      </c>
      <c r="F38" s="204">
        <v>28550</v>
      </c>
      <c r="G38" s="205">
        <v>29460</v>
      </c>
      <c r="H38" s="205">
        <v>30490</v>
      </c>
      <c r="I38" s="205">
        <v>31100</v>
      </c>
      <c r="J38" s="206">
        <v>32210</v>
      </c>
      <c r="K38" s="56">
        <f t="shared" si="0"/>
        <v>0.12819614711033275</v>
      </c>
    </row>
    <row r="39" spans="3:14" ht="12.75" customHeight="1" x14ac:dyDescent="0.25">
      <c r="E39" s="30" t="s">
        <v>153</v>
      </c>
      <c r="F39" s="204">
        <v>36160</v>
      </c>
      <c r="G39" s="205">
        <v>37354</v>
      </c>
      <c r="H39" s="205">
        <v>38844</v>
      </c>
      <c r="I39" s="205">
        <v>40014</v>
      </c>
      <c r="J39" s="206">
        <v>41230</v>
      </c>
      <c r="K39" s="56">
        <f t="shared" si="0"/>
        <v>0.14021017699115043</v>
      </c>
    </row>
    <row r="40" spans="3:14" ht="12.75" customHeight="1" x14ac:dyDescent="0.25">
      <c r="E40" s="30" t="s">
        <v>154</v>
      </c>
      <c r="F40" s="204">
        <v>24220</v>
      </c>
      <c r="G40" s="205">
        <v>25135</v>
      </c>
      <c r="H40" s="205">
        <v>25730</v>
      </c>
      <c r="I40" s="205">
        <v>26116</v>
      </c>
      <c r="J40" s="206">
        <v>27036</v>
      </c>
      <c r="K40" s="56">
        <f t="shared" si="0"/>
        <v>0.11626754748142032</v>
      </c>
    </row>
    <row r="41" spans="3:14" ht="12.75" customHeight="1" x14ac:dyDescent="0.25">
      <c r="E41" s="30" t="s">
        <v>155</v>
      </c>
      <c r="F41" s="204">
        <v>25742</v>
      </c>
      <c r="G41" s="205">
        <v>26650</v>
      </c>
      <c r="H41" s="205">
        <v>27566</v>
      </c>
      <c r="I41" s="205">
        <v>28415</v>
      </c>
      <c r="J41" s="206">
        <v>29700</v>
      </c>
      <c r="K41" s="56">
        <f t="shared" si="0"/>
        <v>0.15375650687592263</v>
      </c>
    </row>
    <row r="42" spans="3:14" ht="12.75" customHeight="1" x14ac:dyDescent="0.25">
      <c r="E42" s="30" t="s">
        <v>156</v>
      </c>
      <c r="F42" s="207">
        <v>28924.5</v>
      </c>
      <c r="G42" s="208">
        <v>29767</v>
      </c>
      <c r="H42" s="208">
        <v>30869</v>
      </c>
      <c r="I42" s="208">
        <v>31745</v>
      </c>
      <c r="J42" s="209">
        <v>32598</v>
      </c>
      <c r="K42" s="210">
        <f t="shared" si="0"/>
        <v>0.12700305968988229</v>
      </c>
    </row>
    <row r="43" spans="3:14" ht="20.25" customHeight="1" x14ac:dyDescent="0.25"/>
    <row r="44" spans="3:14" ht="30" customHeight="1" x14ac:dyDescent="0.3">
      <c r="C44" s="290" t="s">
        <v>157</v>
      </c>
      <c r="D44" s="290"/>
      <c r="E44" s="290"/>
      <c r="F44" s="290"/>
      <c r="G44" s="290"/>
      <c r="H44" s="290"/>
      <c r="I44" s="290"/>
      <c r="J44" s="290"/>
      <c r="K44" s="290"/>
      <c r="L44" s="290"/>
      <c r="M44" s="290"/>
      <c r="N44" s="1"/>
    </row>
    <row r="45" spans="3:14" ht="13.8" x14ac:dyDescent="0.25">
      <c r="C45" s="23"/>
    </row>
    <row r="54" spans="14:18" x14ac:dyDescent="0.25">
      <c r="N54" s="211"/>
      <c r="O54" s="211"/>
      <c r="P54" s="211"/>
      <c r="Q54" s="211"/>
      <c r="R54" s="211"/>
    </row>
    <row r="70" spans="4:12" ht="27" customHeight="1" x14ac:dyDescent="0.25">
      <c r="D70" s="24"/>
      <c r="E70" s="24"/>
      <c r="F70" s="110" t="str">
        <f>F6</f>
        <v>2015-2016</v>
      </c>
      <c r="G70" s="110" t="str">
        <f>G6</f>
        <v>2016-2017</v>
      </c>
      <c r="H70" s="110" t="str">
        <f>H6</f>
        <v>2017-2018</v>
      </c>
      <c r="I70" s="110" t="str">
        <f>I6</f>
        <v>2018-2019</v>
      </c>
      <c r="J70" s="110" t="str">
        <f>J6</f>
        <v>2019-2020</v>
      </c>
      <c r="K70" s="44" t="s">
        <v>148</v>
      </c>
      <c r="L70" s="24"/>
    </row>
    <row r="71" spans="4:12" x14ac:dyDescent="0.25">
      <c r="E71" s="30" t="s">
        <v>158</v>
      </c>
      <c r="F71" s="212">
        <v>27986</v>
      </c>
      <c r="G71" s="213">
        <v>28943</v>
      </c>
      <c r="H71" s="213">
        <v>30370</v>
      </c>
      <c r="I71" s="213">
        <v>31485</v>
      </c>
      <c r="J71" s="214">
        <v>32140</v>
      </c>
      <c r="K71" s="55">
        <f>(J71-F71)/ABS(F71)</f>
        <v>0.14843135853641107</v>
      </c>
    </row>
    <row r="72" spans="4:12" x14ac:dyDescent="0.25">
      <c r="E72" s="30" t="s">
        <v>159</v>
      </c>
      <c r="F72" s="215">
        <v>25742</v>
      </c>
      <c r="G72" s="216">
        <v>26650</v>
      </c>
      <c r="H72" s="216">
        <v>27566</v>
      </c>
      <c r="I72" s="216">
        <v>28415</v>
      </c>
      <c r="J72" s="217">
        <v>29700</v>
      </c>
      <c r="K72" s="56">
        <f>(J72-F72)/ABS(F72)</f>
        <v>0.15375650687592263</v>
      </c>
    </row>
    <row r="73" spans="4:12" x14ac:dyDescent="0.25">
      <c r="E73" s="30" t="s">
        <v>160</v>
      </c>
      <c r="F73" s="215">
        <v>20360</v>
      </c>
      <c r="G73" s="216">
        <v>21166</v>
      </c>
      <c r="H73" s="216">
        <v>21670</v>
      </c>
      <c r="I73" s="216">
        <v>21976</v>
      </c>
      <c r="J73" s="217">
        <v>22658</v>
      </c>
      <c r="K73" s="56">
        <f>(J73-F73)/ABS(F73)</f>
        <v>0.11286836935166994</v>
      </c>
    </row>
    <row r="74" spans="4:12" x14ac:dyDescent="0.25">
      <c r="E74" s="30" t="s">
        <v>156</v>
      </c>
      <c r="F74" s="207">
        <v>28924.5</v>
      </c>
      <c r="G74" s="208">
        <v>29767</v>
      </c>
      <c r="H74" s="208">
        <v>30869</v>
      </c>
      <c r="I74" s="208">
        <v>31745</v>
      </c>
      <c r="J74" s="218">
        <v>32598</v>
      </c>
      <c r="K74" s="210">
        <f>(J74-F74)/ABS(F74)</f>
        <v>0.12700305968988229</v>
      </c>
    </row>
    <row r="75" spans="4:12" s="32" customFormat="1" ht="12" x14ac:dyDescent="0.25">
      <c r="E75" s="219" t="s">
        <v>132</v>
      </c>
      <c r="F75" s="51">
        <v>27900</v>
      </c>
      <c r="G75" s="52">
        <v>28910</v>
      </c>
      <c r="H75" s="52">
        <v>29960</v>
      </c>
      <c r="I75" s="52">
        <v>29960</v>
      </c>
      <c r="J75" s="53">
        <v>30860</v>
      </c>
      <c r="K75" s="54">
        <f>IF(ISERROR((J75-F75)/ABS(F75)),"NA", IF(((J75-F75)/ABS(F75))=-1, "NA", ((J75-F75)/ABS(F75))))</f>
        <v>0.1060931899641577</v>
      </c>
    </row>
  </sheetData>
  <sheetProtection algorithmName="SHA-512" hashValue="FVhNN3M7aT6TQBbgQaOfbrJ0R/tgdmuFro6o1XgUfxFPqmejWdEv3Ee/7iHouUV0WNuuqgw2U1WwfUBqRjhACA==" saltValue="tfCOb6Zmd5cKGF0Ehxe1FA==" spinCount="100000" sheet="1" scenarios="1"/>
  <mergeCells count="4">
    <mergeCell ref="C9:M9"/>
    <mergeCell ref="C44:M44"/>
    <mergeCell ref="B2:M2"/>
    <mergeCell ref="C4:M4"/>
  </mergeCells>
  <phoneticPr fontId="0" type="noConversion"/>
  <printOptions horizontalCentered="1"/>
  <pageMargins left="0.69" right="0.91" top="1" bottom="1" header="0.5" footer="0.5"/>
  <pageSetup orientation="portrait" horizontalDpi="300" verticalDpi="300" r:id="rId1"/>
  <headerFooter alignWithMargins="0">
    <oddFooter>&amp;L&amp;11&amp;K000000CIC Key Indicators Tool: Part B&amp;C&amp;11 2021&amp;R&amp;11&amp;K000000&amp;P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R82"/>
  <sheetViews>
    <sheetView showGridLines="0" showRowColHeaders="0" zoomScale="90" zoomScaleNormal="90" workbookViewId="0">
      <selection activeCell="O17" sqref="O17"/>
    </sheetView>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6640625" style="7" customWidth="1"/>
    <col min="6" max="11" width="10.6640625" style="7" customWidth="1"/>
    <col min="12" max="13" width="12.6640625" style="7" customWidth="1"/>
    <col min="14" max="14" width="7.44140625" style="7" customWidth="1"/>
    <col min="15" max="19" width="8.44140625" style="7" customWidth="1"/>
    <col min="20" max="20" width="13.109375" style="7" customWidth="1"/>
    <col min="21" max="16384" width="8.88671875" style="7"/>
  </cols>
  <sheetData>
    <row r="1" spans="1:13" ht="18.75" customHeight="1" x14ac:dyDescent="0.25">
      <c r="A1" s="111"/>
    </row>
    <row r="2" spans="1:13" s="33" customFormat="1" ht="23.25" customHeight="1" x14ac:dyDescent="0.4">
      <c r="B2" s="291" t="s">
        <v>161</v>
      </c>
      <c r="C2" s="291"/>
      <c r="D2" s="291"/>
      <c r="E2" s="291"/>
      <c r="F2" s="291"/>
      <c r="G2" s="291"/>
      <c r="H2" s="291"/>
      <c r="I2" s="291"/>
      <c r="J2" s="291"/>
      <c r="K2" s="291"/>
      <c r="L2" s="291"/>
      <c r="M2" s="291"/>
    </row>
    <row r="3" spans="1:13" ht="20.25" customHeight="1" x14ac:dyDescent="0.25"/>
    <row r="4" spans="1:13" s="4" customFormat="1" ht="36" customHeight="1" x14ac:dyDescent="0.3">
      <c r="C4" s="289" t="s">
        <v>162</v>
      </c>
      <c r="D4" s="289"/>
      <c r="E4" s="289"/>
      <c r="F4" s="289"/>
      <c r="G4" s="289"/>
      <c r="H4" s="289"/>
      <c r="I4" s="289"/>
      <c r="J4" s="289"/>
      <c r="K4" s="289"/>
      <c r="L4" s="289"/>
      <c r="M4" s="1"/>
    </row>
    <row r="5" spans="1:13" s="4" customFormat="1" ht="15" customHeight="1" x14ac:dyDescent="0.25">
      <c r="C5" s="23"/>
      <c r="K5" s="293" t="s">
        <v>148</v>
      </c>
      <c r="L5" s="292" t="s">
        <v>163</v>
      </c>
      <c r="M5" s="292"/>
    </row>
    <row r="6" spans="1:13" s="4" customFormat="1" ht="15" customHeight="1" x14ac:dyDescent="0.25">
      <c r="C6" s="23"/>
      <c r="E6" s="24"/>
      <c r="F6" s="25" t="s">
        <v>124</v>
      </c>
      <c r="G6" s="25" t="s">
        <v>125</v>
      </c>
      <c r="H6" s="25" t="s">
        <v>126</v>
      </c>
      <c r="I6" s="25" t="s">
        <v>127</v>
      </c>
      <c r="J6" s="25" t="s">
        <v>128</v>
      </c>
      <c r="K6" s="294"/>
      <c r="L6" s="84" t="s">
        <v>164</v>
      </c>
      <c r="M6" s="220" t="s">
        <v>165</v>
      </c>
    </row>
    <row r="7" spans="1:13" s="4" customFormat="1" ht="15" customHeight="1" x14ac:dyDescent="0.25">
      <c r="C7" s="23"/>
      <c r="E7" s="26" t="s">
        <v>132</v>
      </c>
      <c r="F7" s="51">
        <v>27900</v>
      </c>
      <c r="G7" s="52">
        <v>28910</v>
      </c>
      <c r="H7" s="52">
        <v>29960</v>
      </c>
      <c r="I7" s="52">
        <v>29960</v>
      </c>
      <c r="J7" s="53">
        <v>30860</v>
      </c>
      <c r="K7" s="54">
        <f>IF(ISERROR((J7-F7)/ABS(F7)),"NA", IF(((J7-F7)/ABS(F7))=-1, "NA", ((J7-F7)/ABS(F7))))</f>
        <v>0.1060931899641577</v>
      </c>
      <c r="L7" s="101" t="s">
        <v>166</v>
      </c>
      <c r="M7" s="220" t="s">
        <v>167</v>
      </c>
    </row>
    <row r="8" spans="1:13" ht="20.25" customHeight="1" x14ac:dyDescent="0.25">
      <c r="C8" s="4"/>
      <c r="D8" s="50"/>
      <c r="E8" s="4"/>
      <c r="F8" s="4"/>
      <c r="G8" s="4"/>
      <c r="H8" s="4"/>
      <c r="I8" s="4"/>
      <c r="J8" s="4"/>
      <c r="K8" s="4"/>
    </row>
    <row r="9" spans="1:13" s="4" customFormat="1" ht="20.25" customHeight="1" x14ac:dyDescent="0.25">
      <c r="C9" s="289" t="s">
        <v>168</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18" ht="12.75" customHeight="1" x14ac:dyDescent="0.25">
      <c r="E17" s="34"/>
      <c r="F17" s="34"/>
      <c r="G17" s="34"/>
      <c r="H17" s="35"/>
    </row>
    <row r="18" spans="5:18" ht="12.75" customHeight="1" x14ac:dyDescent="0.25">
      <c r="E18" s="34"/>
      <c r="F18" s="34"/>
      <c r="G18" s="34"/>
      <c r="H18" s="35"/>
    </row>
    <row r="19" spans="5:18" ht="12.75" customHeight="1" x14ac:dyDescent="0.25">
      <c r="E19" s="34"/>
      <c r="F19" s="34"/>
      <c r="G19" s="34"/>
      <c r="H19" s="35"/>
    </row>
    <row r="20" spans="5:18" ht="12.75" customHeight="1" x14ac:dyDescent="0.25">
      <c r="E20" s="34"/>
      <c r="F20" s="34"/>
      <c r="G20" s="34"/>
      <c r="H20" s="35"/>
      <c r="N20" s="36"/>
      <c r="O20" s="36"/>
      <c r="P20" s="36"/>
      <c r="Q20" s="36"/>
      <c r="R20" s="36"/>
    </row>
    <row r="21" spans="5:18" ht="12.75" customHeight="1" x14ac:dyDescent="0.25">
      <c r="H21" s="35"/>
    </row>
    <row r="22" spans="5:18" ht="12.75" customHeight="1" x14ac:dyDescent="0.25">
      <c r="H22" s="35"/>
    </row>
    <row r="23" spans="5:18" ht="12.75" customHeight="1" x14ac:dyDescent="0.25">
      <c r="H23" s="35"/>
      <c r="N23" s="36"/>
      <c r="O23" s="36"/>
      <c r="P23" s="36"/>
      <c r="Q23" s="36"/>
      <c r="R23" s="36"/>
    </row>
    <row r="24" spans="5:18" ht="12.75" customHeight="1" x14ac:dyDescent="0.25">
      <c r="H24" s="35"/>
    </row>
    <row r="25" spans="5:18" ht="12.75" customHeight="1" x14ac:dyDescent="0.25">
      <c r="E25" s="34"/>
      <c r="F25" s="34"/>
      <c r="G25" s="34"/>
      <c r="H25" s="35"/>
    </row>
    <row r="26" spans="5:18" ht="12.75" customHeight="1" x14ac:dyDescent="0.25">
      <c r="E26" s="34"/>
      <c r="F26" s="34"/>
      <c r="G26" s="34"/>
      <c r="H26" s="35"/>
      <c r="O26" s="29"/>
      <c r="P26" s="29"/>
      <c r="Q26" s="29"/>
    </row>
    <row r="27" spans="5:18" ht="12.75" customHeight="1" x14ac:dyDescent="0.25">
      <c r="E27" s="34"/>
      <c r="F27" s="34"/>
      <c r="G27" s="34"/>
      <c r="H27" s="35"/>
    </row>
    <row r="28" spans="5:18" ht="12.75" customHeight="1" x14ac:dyDescent="0.25">
      <c r="E28" s="34"/>
      <c r="F28" s="34"/>
      <c r="G28" s="34"/>
      <c r="H28" s="35"/>
    </row>
    <row r="29" spans="5:18" ht="12.75" customHeight="1" x14ac:dyDescent="0.25">
      <c r="N29" s="29"/>
      <c r="O29" s="29"/>
      <c r="P29" s="29"/>
      <c r="Q29" s="29"/>
      <c r="R29" s="29"/>
    </row>
    <row r="30" spans="5:18" ht="12.75" customHeight="1" x14ac:dyDescent="0.25"/>
    <row r="31" spans="5:18" ht="12.75" customHeight="1" x14ac:dyDescent="0.25"/>
    <row r="32" spans="5:18" ht="12.75" customHeight="1" x14ac:dyDescent="0.25">
      <c r="N32" s="29"/>
      <c r="O32" s="29"/>
      <c r="P32" s="29"/>
      <c r="Q32" s="29"/>
      <c r="R32" s="29"/>
    </row>
    <row r="33" spans="3:11" ht="12.75" customHeight="1" x14ac:dyDescent="0.25">
      <c r="H33" s="35"/>
    </row>
    <row r="34" spans="3:11" ht="12.75" customHeight="1" x14ac:dyDescent="0.25">
      <c r="H34" s="35"/>
    </row>
    <row r="35" spans="3:11" s="24" customFormat="1" ht="27" customHeight="1" x14ac:dyDescent="0.25">
      <c r="F35" s="110" t="str">
        <f>F6</f>
        <v>2015-2016</v>
      </c>
      <c r="G35" s="110" t="str">
        <f>G6</f>
        <v>2016-2017</v>
      </c>
      <c r="H35" s="110" t="str">
        <f>H6</f>
        <v>2017-2018</v>
      </c>
      <c r="I35" s="110" t="str">
        <f>I6</f>
        <v>2018-2019</v>
      </c>
      <c r="J35" s="110" t="str">
        <f>J6</f>
        <v>2019-2020</v>
      </c>
      <c r="K35" s="161" t="s">
        <v>148</v>
      </c>
    </row>
    <row r="36" spans="3:11" ht="12" customHeight="1" x14ac:dyDescent="0.25">
      <c r="E36" s="30" t="s">
        <v>169</v>
      </c>
      <c r="F36" s="201">
        <v>42379</v>
      </c>
      <c r="G36" s="202">
        <v>43781</v>
      </c>
      <c r="H36" s="202">
        <v>45039</v>
      </c>
      <c r="I36" s="202">
        <v>46703</v>
      </c>
      <c r="J36" s="203">
        <v>47535</v>
      </c>
      <c r="K36" s="55">
        <f>((J36-F36)/ABS(F36))</f>
        <v>0.12166403171382052</v>
      </c>
    </row>
    <row r="37" spans="3:11" ht="12" customHeight="1" x14ac:dyDescent="0.25">
      <c r="E37" s="30" t="s">
        <v>170</v>
      </c>
      <c r="F37" s="204">
        <v>31000</v>
      </c>
      <c r="G37" s="205">
        <v>31874</v>
      </c>
      <c r="H37" s="205">
        <v>33000</v>
      </c>
      <c r="I37" s="205">
        <v>33600</v>
      </c>
      <c r="J37" s="206">
        <v>34420</v>
      </c>
      <c r="K37" s="56">
        <f>((J37-F37)/ABS(F37))</f>
        <v>0.11032258064516129</v>
      </c>
    </row>
    <row r="38" spans="3:11" ht="12" customHeight="1" x14ac:dyDescent="0.25">
      <c r="E38" s="30" t="s">
        <v>171</v>
      </c>
      <c r="F38" s="204">
        <v>27210</v>
      </c>
      <c r="G38" s="205">
        <v>28110</v>
      </c>
      <c r="H38" s="205">
        <v>28992</v>
      </c>
      <c r="I38" s="205">
        <v>29773</v>
      </c>
      <c r="J38" s="206">
        <v>30520</v>
      </c>
      <c r="K38" s="56">
        <f>((J38-F38)/ABS(F38))</f>
        <v>0.12164645350973907</v>
      </c>
    </row>
    <row r="39" spans="3:11" ht="12" customHeight="1" x14ac:dyDescent="0.25">
      <c r="E39" s="30" t="s">
        <v>172</v>
      </c>
      <c r="F39" s="204">
        <v>22755</v>
      </c>
      <c r="G39" s="205">
        <v>23125</v>
      </c>
      <c r="H39" s="205">
        <v>23900</v>
      </c>
      <c r="I39" s="205">
        <v>24460</v>
      </c>
      <c r="J39" s="206">
        <v>25120</v>
      </c>
      <c r="K39" s="56">
        <f>((J39-F39)/ABS(F39))</f>
        <v>0.1039332014941771</v>
      </c>
    </row>
    <row r="40" spans="3:11" ht="12" customHeight="1" x14ac:dyDescent="0.25">
      <c r="E40" s="30" t="s">
        <v>156</v>
      </c>
      <c r="F40" s="207">
        <v>28924.5</v>
      </c>
      <c r="G40" s="208">
        <v>29767</v>
      </c>
      <c r="H40" s="208">
        <v>30869</v>
      </c>
      <c r="I40" s="208">
        <v>31745</v>
      </c>
      <c r="J40" s="209">
        <v>32598</v>
      </c>
      <c r="K40" s="210">
        <f>((J40-F40)/ABS(F40))</f>
        <v>0.12700305968988229</v>
      </c>
    </row>
    <row r="41" spans="3:11" s="37" customFormat="1" ht="12" customHeight="1" x14ac:dyDescent="0.25">
      <c r="C41" s="32"/>
      <c r="D41" s="221"/>
      <c r="E41" s="38" t="s">
        <v>132</v>
      </c>
      <c r="F41" s="51">
        <v>27900</v>
      </c>
      <c r="G41" s="52">
        <v>28910</v>
      </c>
      <c r="H41" s="52">
        <v>29960</v>
      </c>
      <c r="I41" s="52">
        <v>29960</v>
      </c>
      <c r="J41" s="53">
        <v>30860</v>
      </c>
      <c r="K41" s="54">
        <f>IF(ISERROR((J41-F41)/ABS(F41)),"NA", IF(((J41-F41)/ABS(F41))=-1, "NA", ((J41-F41)/ABS(F41))))</f>
        <v>0.1060931899641577</v>
      </c>
    </row>
    <row r="42" spans="3:11" s="37" customFormat="1" ht="12" hidden="1" customHeight="1" x14ac:dyDescent="0.25">
      <c r="C42" s="32"/>
      <c r="D42" s="221"/>
      <c r="E42" s="38"/>
      <c r="F42" s="45"/>
      <c r="G42" s="45"/>
      <c r="H42" s="45"/>
      <c r="I42" s="45"/>
      <c r="J42" s="45"/>
      <c r="K42" s="46"/>
    </row>
    <row r="43" spans="3:11" s="4" customFormat="1" ht="24.75" customHeight="1" x14ac:dyDescent="0.3">
      <c r="C43" s="31"/>
    </row>
    <row r="44" spans="3:11" s="4" customFormat="1" ht="15" customHeight="1" x14ac:dyDescent="0.3">
      <c r="C44" s="31" t="s">
        <v>173</v>
      </c>
    </row>
    <row r="45" spans="3:11" s="4" customFormat="1" ht="15" customHeight="1" x14ac:dyDescent="0.3">
      <c r="C45" s="31"/>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c r="N62" s="211"/>
      <c r="O62" s="211"/>
      <c r="P62" s="211"/>
      <c r="Q62" s="211"/>
      <c r="R62" s="211"/>
    </row>
    <row r="63" spans="14:18" ht="12.75" customHeight="1" x14ac:dyDescent="0.25"/>
    <row r="64" spans="14:18" ht="12.75" customHeight="1" x14ac:dyDescent="0.25"/>
    <row r="65" spans="5:13" ht="12.75" customHeight="1" x14ac:dyDescent="0.25"/>
    <row r="66" spans="5:13" ht="12.75" customHeight="1" x14ac:dyDescent="0.25"/>
    <row r="67" spans="5:13" ht="12.75" customHeight="1" x14ac:dyDescent="0.25"/>
    <row r="68" spans="5:13" ht="12.75" customHeight="1" x14ac:dyDescent="0.25"/>
    <row r="69" spans="5:13" ht="12.75" customHeight="1" x14ac:dyDescent="0.25"/>
    <row r="70" spans="5:13" s="24" customFormat="1" ht="27" customHeight="1" x14ac:dyDescent="0.25">
      <c r="F70" s="110" t="str">
        <f>F6</f>
        <v>2015-2016</v>
      </c>
      <c r="G70" s="110" t="str">
        <f>G6</f>
        <v>2016-2017</v>
      </c>
      <c r="H70" s="110" t="str">
        <f>H6</f>
        <v>2017-2018</v>
      </c>
      <c r="I70" s="110" t="str">
        <f>I6</f>
        <v>2018-2019</v>
      </c>
      <c r="J70" s="110" t="str">
        <f>J6</f>
        <v>2019-2020</v>
      </c>
      <c r="K70" s="161" t="s">
        <v>148</v>
      </c>
      <c r="L70" s="7"/>
      <c r="M70" s="7"/>
    </row>
    <row r="71" spans="5:13" x14ac:dyDescent="0.25">
      <c r="E71" s="30" t="s">
        <v>169</v>
      </c>
      <c r="F71" s="212">
        <v>30445</v>
      </c>
      <c r="G71" s="213">
        <v>31345</v>
      </c>
      <c r="H71" s="213">
        <v>32310</v>
      </c>
      <c r="I71" s="213">
        <v>33299</v>
      </c>
      <c r="J71" s="214">
        <v>33515</v>
      </c>
      <c r="K71" s="55">
        <f>((J71-F71)/ABS(F71))</f>
        <v>0.10083757595664312</v>
      </c>
    </row>
    <row r="72" spans="5:13" x14ac:dyDescent="0.25">
      <c r="E72" s="30" t="s">
        <v>170</v>
      </c>
      <c r="F72" s="215">
        <v>25946</v>
      </c>
      <c r="G72" s="216">
        <v>26865</v>
      </c>
      <c r="H72" s="216">
        <v>27566</v>
      </c>
      <c r="I72" s="216">
        <v>28951</v>
      </c>
      <c r="J72" s="217">
        <v>30077</v>
      </c>
      <c r="K72" s="56">
        <f>((J72-F72)/ABS(F72))</f>
        <v>0.1592152933014723</v>
      </c>
    </row>
    <row r="73" spans="5:13" x14ac:dyDescent="0.25">
      <c r="E73" s="30" t="s">
        <v>171</v>
      </c>
      <c r="F73" s="215">
        <v>24454</v>
      </c>
      <c r="G73" s="216">
        <v>25560</v>
      </c>
      <c r="H73" s="216">
        <v>26560</v>
      </c>
      <c r="I73" s="216">
        <v>26568</v>
      </c>
      <c r="J73" s="217">
        <v>27648</v>
      </c>
      <c r="K73" s="56">
        <f>((J73-F73)/ABS(F73))</f>
        <v>0.13061257871922793</v>
      </c>
    </row>
    <row r="74" spans="5:13" x14ac:dyDescent="0.25">
      <c r="E74" s="30" t="s">
        <v>172</v>
      </c>
      <c r="F74" s="215">
        <v>16798</v>
      </c>
      <c r="G74" s="216">
        <v>17132</v>
      </c>
      <c r="H74" s="216">
        <v>17830</v>
      </c>
      <c r="I74" s="216">
        <v>19604</v>
      </c>
      <c r="J74" s="217">
        <v>19834</v>
      </c>
      <c r="K74" s="56">
        <f>((J74-F74)/ABS(F74))</f>
        <v>0.18073580188117633</v>
      </c>
    </row>
    <row r="75" spans="5:13" x14ac:dyDescent="0.25">
      <c r="E75" s="30" t="s">
        <v>156</v>
      </c>
      <c r="F75" s="207">
        <v>28924.5</v>
      </c>
      <c r="G75" s="208">
        <v>29767</v>
      </c>
      <c r="H75" s="208">
        <v>30869</v>
      </c>
      <c r="I75" s="208">
        <v>31745</v>
      </c>
      <c r="J75" s="218">
        <v>32598</v>
      </c>
      <c r="K75" s="210">
        <f>((J75-F75)/ABS(F75))</f>
        <v>0.12700305968988229</v>
      </c>
    </row>
    <row r="76" spans="5:13" s="32" customFormat="1" ht="12" x14ac:dyDescent="0.25">
      <c r="E76" s="38" t="s">
        <v>132</v>
      </c>
      <c r="F76" s="51">
        <v>27900</v>
      </c>
      <c r="G76" s="52">
        <v>28910</v>
      </c>
      <c r="H76" s="52">
        <v>29960</v>
      </c>
      <c r="I76" s="52">
        <v>29960</v>
      </c>
      <c r="J76" s="53">
        <v>30860</v>
      </c>
      <c r="K76" s="54">
        <f>IF(ISERROR((J76-F76)/ABS(F76)),"NA", IF(((J76-F76)/ABS(F76))=-1, "NA", ((J76-F76)/ABS(F76))))</f>
        <v>0.1060931899641577</v>
      </c>
    </row>
    <row r="82" spans="8:8" x14ac:dyDescent="0.25">
      <c r="H82" s="7" t="str">
        <f>IF(H48=0,"",H48)</f>
        <v/>
      </c>
    </row>
  </sheetData>
  <sheetProtection algorithmName="SHA-512" hashValue="V+tCFOV4GJeoNH2f+1Yd/v1HYlJbuRsPEyevyA0r2BUYMxpgj+BYrOn0SEgMKbGxKJvkOzofV4/slM5W0mgw5Q==" saltValue="9uyjFLEPWLWG2cyspbKssQ==" spinCount="100000" sheet="1" scenarios="1"/>
  <mergeCells count="5">
    <mergeCell ref="L5:M5"/>
    <mergeCell ref="C9:M9"/>
    <mergeCell ref="B2:M2"/>
    <mergeCell ref="K5:K6"/>
    <mergeCell ref="C4:L4"/>
  </mergeCells>
  <phoneticPr fontId="0" type="noConversion"/>
  <printOptions horizontalCentered="1"/>
  <pageMargins left="0.69" right="0.91" top="1" bottom="1" header="0.5" footer="0.5"/>
  <pageSetup scale="58" firstPageNumber="2" orientation="portrait" horizontalDpi="300" verticalDpi="300" r:id="rId1"/>
  <headerFooter alignWithMargins="0">
    <oddFooter>&amp;L&amp;11&amp;K000000CIC Key Indicators Tool: Part B&amp;C&amp;11 2021&amp;R&amp;11&amp;K000000&amp;P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R76"/>
  <sheetViews>
    <sheetView showGridLines="0" showRowColHeaders="0" zoomScale="90" zoomScaleNormal="90" workbookViewId="0"/>
  </sheetViews>
  <sheetFormatPr defaultColWidth="8.88671875" defaultRowHeight="13.2" x14ac:dyDescent="0.25"/>
  <cols>
    <col min="1" max="1" width="3.6640625" style="7" customWidth="1"/>
    <col min="2" max="2" width="6.6640625" style="7" customWidth="1"/>
    <col min="3" max="3" width="12.6640625" style="7" customWidth="1"/>
    <col min="4" max="4" width="6.6640625" style="7" customWidth="1"/>
    <col min="5" max="5" width="12.88671875" style="7" customWidth="1"/>
    <col min="6" max="11" width="10.6640625" style="7" customWidth="1"/>
    <col min="12" max="13" width="12.6640625" style="7" customWidth="1"/>
    <col min="14" max="14" width="6.6640625" style="7" customWidth="1"/>
    <col min="15" max="18" width="9.33203125" style="7" bestFit="1" customWidth="1"/>
    <col min="19" max="16384" width="8.88671875" style="7"/>
  </cols>
  <sheetData>
    <row r="1" spans="1:13" ht="18" customHeight="1" x14ac:dyDescent="0.25">
      <c r="A1" s="111"/>
    </row>
    <row r="2" spans="1:13" s="22" customFormat="1" ht="22.8" x14ac:dyDescent="0.4">
      <c r="B2" s="291" t="s">
        <v>174</v>
      </c>
      <c r="C2" s="291"/>
      <c r="D2" s="291"/>
      <c r="E2" s="291"/>
      <c r="F2" s="291"/>
      <c r="G2" s="291"/>
      <c r="H2" s="291"/>
      <c r="I2" s="291"/>
      <c r="J2" s="291"/>
      <c r="K2" s="291"/>
      <c r="L2" s="291"/>
      <c r="M2" s="291"/>
    </row>
    <row r="3" spans="1:13" ht="20.25" customHeight="1" x14ac:dyDescent="0.25"/>
    <row r="4" spans="1:13" s="4" customFormat="1" ht="36" customHeight="1" x14ac:dyDescent="0.25">
      <c r="C4" s="289" t="s">
        <v>162</v>
      </c>
      <c r="D4" s="289"/>
      <c r="E4" s="289"/>
      <c r="F4" s="289"/>
      <c r="G4" s="289"/>
      <c r="H4" s="289"/>
      <c r="I4" s="289"/>
      <c r="J4" s="289"/>
      <c r="K4" s="289"/>
      <c r="L4" s="289"/>
      <c r="M4" s="289"/>
    </row>
    <row r="5" spans="1:13" s="4" customFormat="1" ht="15" customHeight="1" x14ac:dyDescent="0.25">
      <c r="C5" s="23"/>
    </row>
    <row r="6" spans="1:13" s="4" customFormat="1" ht="27" customHeight="1" x14ac:dyDescent="0.25">
      <c r="C6" s="23"/>
      <c r="E6" s="24"/>
      <c r="F6" s="25" t="s">
        <v>124</v>
      </c>
      <c r="G6" s="25" t="s">
        <v>125</v>
      </c>
      <c r="H6" s="25" t="s">
        <v>126</v>
      </c>
      <c r="I6" s="25" t="s">
        <v>127</v>
      </c>
      <c r="J6" s="25" t="s">
        <v>128</v>
      </c>
      <c r="K6" s="161" t="s">
        <v>148</v>
      </c>
    </row>
    <row r="7" spans="1:13" s="4" customFormat="1" ht="15" customHeight="1" x14ac:dyDescent="0.25">
      <c r="C7" s="23"/>
      <c r="E7" s="26" t="s">
        <v>132</v>
      </c>
      <c r="F7" s="51">
        <v>27900</v>
      </c>
      <c r="G7" s="52">
        <v>28910</v>
      </c>
      <c r="H7" s="52">
        <v>29960</v>
      </c>
      <c r="I7" s="52">
        <v>29960</v>
      </c>
      <c r="J7" s="53">
        <v>30860</v>
      </c>
      <c r="K7" s="54">
        <f>IF(ISERROR((J7-F7)/ABS(F7)),"NA", IF(((J7-F7)/ABS(F7))=-1, "NA", ((J7-F7)/ABS(F7))))</f>
        <v>0.1060931899641577</v>
      </c>
      <c r="L7" s="101" t="s">
        <v>175</v>
      </c>
      <c r="M7" s="220" t="s">
        <v>176</v>
      </c>
    </row>
    <row r="8" spans="1:13" ht="20.25" customHeight="1" x14ac:dyDescent="0.25">
      <c r="C8" s="4"/>
      <c r="K8" s="4"/>
      <c r="L8" s="4"/>
    </row>
    <row r="9" spans="1:13" s="4" customFormat="1" ht="20.25" customHeight="1" x14ac:dyDescent="0.25">
      <c r="C9" s="289" t="s">
        <v>177</v>
      </c>
      <c r="D9" s="289"/>
      <c r="E9" s="289"/>
      <c r="F9" s="289"/>
      <c r="G9" s="289"/>
      <c r="H9" s="289"/>
      <c r="I9" s="289"/>
      <c r="J9" s="289"/>
      <c r="K9" s="289"/>
      <c r="L9" s="289"/>
      <c r="M9" s="289"/>
    </row>
    <row r="10" spans="1:13" x14ac:dyDescent="0.25">
      <c r="E10" s="34"/>
      <c r="F10" s="34"/>
      <c r="G10" s="34"/>
      <c r="H10" s="35"/>
    </row>
    <row r="11" spans="1:13" ht="12.75" customHeight="1" x14ac:dyDescent="0.25">
      <c r="E11" s="34"/>
      <c r="F11" s="34"/>
      <c r="G11" s="34"/>
      <c r="H11" s="35"/>
    </row>
    <row r="12" spans="1:13" ht="12.75" customHeight="1" x14ac:dyDescent="0.25">
      <c r="E12" s="34"/>
      <c r="F12" s="34"/>
      <c r="G12" s="34"/>
      <c r="H12" s="35"/>
    </row>
    <row r="13" spans="1:13" ht="12.75" customHeight="1" x14ac:dyDescent="0.25">
      <c r="E13" s="34"/>
      <c r="F13" s="34"/>
      <c r="G13" s="34"/>
      <c r="H13" s="35"/>
    </row>
    <row r="14" spans="1:13" ht="12.75" customHeight="1" x14ac:dyDescent="0.25">
      <c r="E14" s="34"/>
      <c r="F14" s="34"/>
      <c r="G14" s="34"/>
      <c r="H14" s="35"/>
    </row>
    <row r="15" spans="1:13" ht="12.75" customHeight="1" x14ac:dyDescent="0.25">
      <c r="E15" s="34"/>
      <c r="F15" s="34"/>
      <c r="G15" s="34"/>
      <c r="H15" s="35"/>
    </row>
    <row r="16" spans="1:13" ht="12.75" customHeight="1" x14ac:dyDescent="0.25">
      <c r="E16" s="34"/>
      <c r="F16" s="34"/>
      <c r="G16" s="34"/>
      <c r="H16" s="35"/>
    </row>
    <row r="17" spans="5:8" ht="12.75" customHeight="1" x14ac:dyDescent="0.25">
      <c r="E17" s="34"/>
      <c r="F17" s="34"/>
      <c r="G17" s="34"/>
      <c r="H17" s="35"/>
    </row>
    <row r="18" spans="5:8" ht="12.75" customHeight="1" x14ac:dyDescent="0.25">
      <c r="E18" s="34"/>
      <c r="F18" s="34"/>
      <c r="G18" s="34"/>
      <c r="H18" s="35"/>
    </row>
    <row r="19" spans="5:8" ht="12.75" customHeight="1" x14ac:dyDescent="0.25">
      <c r="E19" s="34"/>
      <c r="F19" s="34"/>
      <c r="G19" s="34"/>
      <c r="H19" s="35"/>
    </row>
    <row r="20" spans="5:8" ht="12.75" customHeight="1" x14ac:dyDescent="0.25">
      <c r="E20" s="34"/>
      <c r="F20" s="34"/>
      <c r="G20" s="34"/>
      <c r="H20" s="35"/>
    </row>
    <row r="21" spans="5:8" ht="12.75" customHeight="1" x14ac:dyDescent="0.25">
      <c r="H21" s="35"/>
    </row>
    <row r="22" spans="5:8" ht="12.75" customHeight="1" x14ac:dyDescent="0.25">
      <c r="H22" s="35"/>
    </row>
    <row r="23" spans="5:8" ht="12.75" customHeight="1" x14ac:dyDescent="0.25">
      <c r="H23" s="35"/>
    </row>
    <row r="24" spans="5:8" ht="12.75" customHeight="1" x14ac:dyDescent="0.25">
      <c r="H24" s="35"/>
    </row>
    <row r="25" spans="5:8" ht="12.75" customHeight="1" x14ac:dyDescent="0.25">
      <c r="E25" s="34"/>
      <c r="F25" s="34"/>
      <c r="G25" s="34"/>
      <c r="H25" s="35"/>
    </row>
    <row r="26" spans="5:8" ht="12.75" customHeight="1" x14ac:dyDescent="0.25">
      <c r="E26" s="34"/>
      <c r="F26" s="34"/>
      <c r="G26" s="34"/>
      <c r="H26" s="35"/>
    </row>
    <row r="27" spans="5:8" ht="12.75" customHeight="1" x14ac:dyDescent="0.25">
      <c r="E27" s="34"/>
      <c r="F27" s="34"/>
      <c r="G27" s="34"/>
      <c r="H27" s="35"/>
    </row>
    <row r="28" spans="5:8" ht="12.75" customHeight="1" x14ac:dyDescent="0.25">
      <c r="E28" s="34"/>
      <c r="F28" s="34"/>
      <c r="G28" s="34"/>
      <c r="H28" s="35"/>
    </row>
    <row r="29" spans="5:8" ht="12.75" customHeight="1" x14ac:dyDescent="0.25"/>
    <row r="30" spans="5:8" ht="12.75" customHeight="1" x14ac:dyDescent="0.25"/>
    <row r="31" spans="5:8" ht="12.75" customHeight="1" x14ac:dyDescent="0.25"/>
    <row r="32" spans="5:8" ht="12.75" customHeight="1" x14ac:dyDescent="0.25"/>
    <row r="33" spans="3:11" ht="12.75" customHeight="1" x14ac:dyDescent="0.25">
      <c r="H33" s="35"/>
    </row>
    <row r="34" spans="3:11" ht="12.75" customHeight="1" x14ac:dyDescent="0.25">
      <c r="F34" s="50"/>
      <c r="G34" s="50"/>
      <c r="H34" s="222"/>
      <c r="I34" s="50"/>
      <c r="J34" s="50"/>
      <c r="K34" s="50"/>
    </row>
    <row r="35" spans="3:11" s="24" customFormat="1" ht="27" customHeight="1" x14ac:dyDescent="0.25">
      <c r="F35" s="110" t="str">
        <f>F6</f>
        <v>2015-2016</v>
      </c>
      <c r="G35" s="110" t="str">
        <f>G6</f>
        <v>2016-2017</v>
      </c>
      <c r="H35" s="110" t="str">
        <f>H6</f>
        <v>2017-2018</v>
      </c>
      <c r="I35" s="110" t="str">
        <f>I6</f>
        <v>2018-2019</v>
      </c>
      <c r="J35" s="110" t="str">
        <f>J6</f>
        <v>2019-2020</v>
      </c>
      <c r="K35" s="161" t="s">
        <v>148</v>
      </c>
    </row>
    <row r="36" spans="3:11" ht="12" customHeight="1" x14ac:dyDescent="0.25">
      <c r="E36" s="30" t="s">
        <v>178</v>
      </c>
      <c r="F36" s="201">
        <v>30920</v>
      </c>
      <c r="G36" s="202">
        <v>31730</v>
      </c>
      <c r="H36" s="202">
        <v>32930</v>
      </c>
      <c r="I36" s="202">
        <v>33880</v>
      </c>
      <c r="J36" s="203">
        <v>34882</v>
      </c>
      <c r="K36" s="55">
        <f>((J36-F36)/ABS(F36))</f>
        <v>0.12813712807244501</v>
      </c>
    </row>
    <row r="37" spans="3:11" ht="12" customHeight="1" x14ac:dyDescent="0.25">
      <c r="E37" s="30" t="s">
        <v>179</v>
      </c>
      <c r="F37" s="204">
        <v>33202</v>
      </c>
      <c r="G37" s="205">
        <v>34650</v>
      </c>
      <c r="H37" s="205">
        <v>35865</v>
      </c>
      <c r="I37" s="205">
        <v>36795</v>
      </c>
      <c r="J37" s="206">
        <v>38435</v>
      </c>
      <c r="K37" s="56">
        <f>((J37-F37)/ABS(F37))</f>
        <v>0.15761098728992229</v>
      </c>
    </row>
    <row r="38" spans="3:11" ht="12" customHeight="1" x14ac:dyDescent="0.25">
      <c r="E38" s="30" t="s">
        <v>180</v>
      </c>
      <c r="F38" s="204">
        <v>28800</v>
      </c>
      <c r="G38" s="205">
        <v>29752</v>
      </c>
      <c r="H38" s="205">
        <v>30752</v>
      </c>
      <c r="I38" s="205">
        <v>31810</v>
      </c>
      <c r="J38" s="206">
        <v>32845</v>
      </c>
      <c r="K38" s="56">
        <f>((J38-F38)/ABS(F38))</f>
        <v>0.14045138888888889</v>
      </c>
    </row>
    <row r="39" spans="3:11" ht="12" customHeight="1" x14ac:dyDescent="0.25">
      <c r="E39" s="30" t="s">
        <v>181</v>
      </c>
      <c r="F39" s="204">
        <v>24925</v>
      </c>
      <c r="G39" s="205">
        <v>25514</v>
      </c>
      <c r="H39" s="205">
        <v>26333</v>
      </c>
      <c r="I39" s="205">
        <v>27206</v>
      </c>
      <c r="J39" s="206">
        <v>27868</v>
      </c>
      <c r="K39" s="56">
        <f>((J39-F39)/ABS(F39))</f>
        <v>0.11807422266800401</v>
      </c>
    </row>
    <row r="40" spans="3:11" ht="12" customHeight="1" x14ac:dyDescent="0.25">
      <c r="E40" s="30" t="s">
        <v>156</v>
      </c>
      <c r="F40" s="207">
        <v>28924.5</v>
      </c>
      <c r="G40" s="208">
        <v>29767</v>
      </c>
      <c r="H40" s="208">
        <v>30869</v>
      </c>
      <c r="I40" s="208">
        <v>31745</v>
      </c>
      <c r="J40" s="209">
        <v>32598</v>
      </c>
      <c r="K40" s="56">
        <f>((J40-F40)/ABS(F40))</f>
        <v>0.12700305968988229</v>
      </c>
    </row>
    <row r="41" spans="3:11" s="39" customFormat="1" ht="12" customHeight="1" x14ac:dyDescent="0.25">
      <c r="E41" s="26" t="s">
        <v>132</v>
      </c>
      <c r="F41" s="51">
        <v>27900</v>
      </c>
      <c r="G41" s="52">
        <v>28910</v>
      </c>
      <c r="H41" s="52">
        <v>29960</v>
      </c>
      <c r="I41" s="52">
        <v>29960</v>
      </c>
      <c r="J41" s="53">
        <v>30860</v>
      </c>
      <c r="K41" s="54">
        <f>IF(ISERROR((J41-F41)/ABS(F41)),"NA", IF(((J41-F41)/ABS(F41))=-1, "NA", ((J41-F41)/ABS(F41))))</f>
        <v>0.1060931899641577</v>
      </c>
    </row>
    <row r="42" spans="3:11" s="39" customFormat="1" ht="12" hidden="1" customHeight="1" x14ac:dyDescent="0.25">
      <c r="E42" s="38"/>
      <c r="F42" s="223"/>
      <c r="G42" s="223"/>
      <c r="H42" s="223"/>
      <c r="I42" s="223"/>
      <c r="J42" s="223"/>
      <c r="K42" s="46"/>
    </row>
    <row r="43" spans="3:11" s="39" customFormat="1" ht="28.5" customHeight="1" x14ac:dyDescent="0.25">
      <c r="E43" s="40"/>
      <c r="F43" s="86"/>
      <c r="G43" s="86"/>
      <c r="H43" s="86"/>
      <c r="I43" s="86"/>
      <c r="J43" s="86"/>
      <c r="K43" s="224"/>
    </row>
    <row r="44" spans="3:11" s="4" customFormat="1" ht="15" customHeight="1" x14ac:dyDescent="0.3">
      <c r="C44" s="31" t="s">
        <v>182</v>
      </c>
    </row>
    <row r="46" spans="3:11" ht="12.75" customHeight="1" x14ac:dyDescent="0.25"/>
    <row r="47" spans="3:11" ht="12.75" customHeight="1" x14ac:dyDescent="0.25"/>
    <row r="48" spans="3:11" ht="12.75" customHeight="1" x14ac:dyDescent="0.25"/>
    <row r="49" spans="14:18" ht="12.75" customHeight="1" x14ac:dyDescent="0.25"/>
    <row r="50" spans="14:18" ht="12.75" customHeight="1" x14ac:dyDescent="0.25"/>
    <row r="51" spans="14:18" ht="12.75" customHeight="1" x14ac:dyDescent="0.25"/>
    <row r="52" spans="14:18" ht="12.75" customHeight="1" x14ac:dyDescent="0.25"/>
    <row r="53" spans="14:18" ht="12.75" customHeight="1" x14ac:dyDescent="0.25"/>
    <row r="54" spans="14:18" ht="12.75" customHeight="1" x14ac:dyDescent="0.25"/>
    <row r="55" spans="14:18" ht="12.75" customHeight="1" x14ac:dyDescent="0.25"/>
    <row r="56" spans="14:18" ht="12.75" customHeight="1" x14ac:dyDescent="0.25"/>
    <row r="57" spans="14:18" ht="12.75" customHeight="1" x14ac:dyDescent="0.25"/>
    <row r="58" spans="14:18" ht="12.75" customHeight="1" x14ac:dyDescent="0.25">
      <c r="N58" s="211"/>
      <c r="O58" s="211"/>
      <c r="P58" s="211"/>
      <c r="Q58" s="211"/>
      <c r="R58" s="211"/>
    </row>
    <row r="59" spans="14:18" ht="12.75" customHeight="1" x14ac:dyDescent="0.25">
      <c r="N59" s="211"/>
      <c r="O59" s="211"/>
      <c r="P59" s="211"/>
      <c r="Q59" s="211"/>
      <c r="R59" s="211"/>
    </row>
    <row r="60" spans="14:18" ht="12.75" customHeight="1" x14ac:dyDescent="0.25">
      <c r="N60" s="211"/>
      <c r="O60" s="211"/>
      <c r="P60" s="211"/>
      <c r="Q60" s="211"/>
      <c r="R60" s="211"/>
    </row>
    <row r="61" spans="14:18" ht="12.75" customHeight="1" x14ac:dyDescent="0.25">
      <c r="N61" s="211"/>
      <c r="O61" s="211"/>
      <c r="P61" s="211"/>
      <c r="Q61" s="211"/>
      <c r="R61" s="211"/>
    </row>
    <row r="62" spans="14:18" ht="12.75" customHeight="1" x14ac:dyDescent="0.25"/>
    <row r="63" spans="14:18" ht="12.75" customHeight="1" x14ac:dyDescent="0.25"/>
    <row r="64" spans="14:18" ht="12.75" customHeight="1" x14ac:dyDescent="0.25"/>
    <row r="65" spans="5:11" ht="12.75" customHeight="1" x14ac:dyDescent="0.25"/>
    <row r="66" spans="5:11" ht="12.75" customHeight="1" x14ac:dyDescent="0.25"/>
    <row r="67" spans="5:11" ht="12.75" customHeight="1" x14ac:dyDescent="0.25"/>
    <row r="68" spans="5:11" ht="12.75" customHeight="1" x14ac:dyDescent="0.25"/>
    <row r="69" spans="5:11" ht="12.75" customHeight="1" x14ac:dyDescent="0.25"/>
    <row r="70" spans="5:11" s="24" customFormat="1" ht="27" customHeight="1" x14ac:dyDescent="0.25">
      <c r="F70" s="110" t="str">
        <f>F6</f>
        <v>2015-2016</v>
      </c>
      <c r="G70" s="110" t="str">
        <f>G6</f>
        <v>2016-2017</v>
      </c>
      <c r="H70" s="110" t="str">
        <f>H6</f>
        <v>2017-2018</v>
      </c>
      <c r="I70" s="110" t="str">
        <f>I6</f>
        <v>2018-2019</v>
      </c>
      <c r="J70" s="110" t="str">
        <f>J6</f>
        <v>2019-2020</v>
      </c>
      <c r="K70" s="161" t="s">
        <v>148</v>
      </c>
    </row>
    <row r="71" spans="5:11" x14ac:dyDescent="0.25">
      <c r="E71" s="30" t="s">
        <v>183</v>
      </c>
      <c r="F71" s="212">
        <v>25446</v>
      </c>
      <c r="G71" s="213">
        <v>26113</v>
      </c>
      <c r="H71" s="213">
        <v>27196</v>
      </c>
      <c r="I71" s="213">
        <v>28189</v>
      </c>
      <c r="J71" s="214">
        <v>29885</v>
      </c>
      <c r="K71" s="55">
        <f>((J71-F71)/ABS(F71))</f>
        <v>0.17444785034976026</v>
      </c>
    </row>
    <row r="72" spans="5:11" x14ac:dyDescent="0.25">
      <c r="E72" s="30" t="s">
        <v>184</v>
      </c>
      <c r="F72" s="215">
        <v>28345</v>
      </c>
      <c r="G72" s="216">
        <v>29457</v>
      </c>
      <c r="H72" s="216">
        <v>31365</v>
      </c>
      <c r="I72" s="216">
        <v>32375</v>
      </c>
      <c r="J72" s="217">
        <v>32678</v>
      </c>
      <c r="K72" s="56">
        <f>((J72-F72)/ABS(F72))</f>
        <v>0.15286646674898571</v>
      </c>
    </row>
    <row r="73" spans="5:11" x14ac:dyDescent="0.25">
      <c r="E73" s="30" t="s">
        <v>185</v>
      </c>
      <c r="F73" s="215">
        <v>26152.5</v>
      </c>
      <c r="G73" s="216">
        <v>27205</v>
      </c>
      <c r="H73" s="216">
        <v>28265</v>
      </c>
      <c r="I73" s="216">
        <v>29273</v>
      </c>
      <c r="J73" s="217">
        <v>30637.5</v>
      </c>
      <c r="K73" s="56">
        <f>((J73-F73)/ABS(F73))</f>
        <v>0.17149412102093489</v>
      </c>
    </row>
    <row r="74" spans="5:11" x14ac:dyDescent="0.25">
      <c r="E74" s="30" t="s">
        <v>186</v>
      </c>
      <c r="F74" s="215">
        <v>23110</v>
      </c>
      <c r="G74" s="216">
        <v>24250</v>
      </c>
      <c r="H74" s="216">
        <v>24985</v>
      </c>
      <c r="I74" s="216">
        <v>26796</v>
      </c>
      <c r="J74" s="217">
        <v>27890</v>
      </c>
      <c r="K74" s="56">
        <f>((J74-F74)/ABS(F74))</f>
        <v>0.20683686715707486</v>
      </c>
    </row>
    <row r="75" spans="5:11" x14ac:dyDescent="0.25">
      <c r="E75" s="30" t="s">
        <v>156</v>
      </c>
      <c r="F75" s="225">
        <v>28924.5</v>
      </c>
      <c r="G75" s="226">
        <v>29767</v>
      </c>
      <c r="H75" s="226">
        <v>30869</v>
      </c>
      <c r="I75" s="226">
        <v>31745</v>
      </c>
      <c r="J75" s="227">
        <v>32598</v>
      </c>
      <c r="K75" s="56">
        <f>((J75-F75)/ABS(F75))</f>
        <v>0.12700305968988229</v>
      </c>
    </row>
    <row r="76" spans="5:11" x14ac:dyDescent="0.25">
      <c r="E76" s="26" t="s">
        <v>132</v>
      </c>
      <c r="F76" s="51">
        <v>27900</v>
      </c>
      <c r="G76" s="52">
        <v>28910</v>
      </c>
      <c r="H76" s="52">
        <v>29960</v>
      </c>
      <c r="I76" s="52">
        <v>29960</v>
      </c>
      <c r="J76" s="53">
        <v>30860</v>
      </c>
      <c r="K76" s="54">
        <f>IF(ISERROR((J76-F76)/ABS(F76)),"NA", IF(((J76-F76)/ABS(F76))=-1, "NA", ((J76-F76)/ABS(F76))))</f>
        <v>0.1060931899641577</v>
      </c>
    </row>
  </sheetData>
  <sheetProtection algorithmName="SHA-512" hashValue="2WoxuQGNgBTTCOZGqPzzZs/kZlLuR/aQptw5ItsF2y13666movZHnkI002Xl+8SR3bWby6iwN15ejzv2CoGLNQ==" saltValue="Qj5d+KmwrH+teNKbCqxFvw==" spinCount="100000" sheet="1" scenarios="1"/>
  <mergeCells count="3">
    <mergeCell ref="C4:M4"/>
    <mergeCell ref="C9:M9"/>
    <mergeCell ref="B2:M2"/>
  </mergeCells>
  <phoneticPr fontId="0" type="noConversion"/>
  <printOptions horizontalCentered="1"/>
  <pageMargins left="0.69" right="0.91" top="1" bottom="1" header="0.5" footer="0.5"/>
  <pageSetup scale="62" firstPageNumber="3" orientation="portrait" horizontalDpi="300" verticalDpi="300" r:id="rId1"/>
  <headerFooter alignWithMargins="0">
    <oddFooter>&amp;L&amp;11&amp;K000000CIC Key Indicators Tool: Part B&amp;C&amp;11 2021&amp;R&amp;11&amp;K000000&amp;P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3</vt:i4>
      </vt:variant>
    </vt:vector>
  </HeadingPairs>
  <TitlesOfParts>
    <vt:vector size="50" baseType="lpstr">
      <vt:lpstr>TITLE PG B</vt:lpstr>
      <vt:lpstr>CONTENTS B</vt:lpstr>
      <vt:lpstr>INTRO</vt:lpstr>
      <vt:lpstr>SERVICES</vt:lpstr>
      <vt:lpstr>REV AID TRENDS</vt:lpstr>
      <vt:lpstr>RESOURCE EXP TRENDS</vt:lpstr>
      <vt:lpstr>11R TUITION</vt:lpstr>
      <vt:lpstr>11F TUITION</vt:lpstr>
      <vt:lpstr>11S TUITION</vt:lpstr>
      <vt:lpstr>11C TUITION</vt:lpstr>
      <vt:lpstr>12R TOTAL INST AID</vt:lpstr>
      <vt:lpstr>12F TOTAL INST AID</vt:lpstr>
      <vt:lpstr>12S TOTAL INST AID</vt:lpstr>
      <vt:lpstr>12C TOTAL INST AID</vt:lpstr>
      <vt:lpstr>13R UNFUNDED INST AID</vt:lpstr>
      <vt:lpstr>13F UNFUNDED INST AID</vt:lpstr>
      <vt:lpstr>13S UNFUNDED INST AID</vt:lpstr>
      <vt:lpstr>13C UNFUNDED INST AID</vt:lpstr>
      <vt:lpstr>14R FY INST AID</vt:lpstr>
      <vt:lpstr>14F FY INST AID</vt:lpstr>
      <vt:lpstr>14S FY INST AID</vt:lpstr>
      <vt:lpstr>14C FY INST AID</vt:lpstr>
      <vt:lpstr>15R TUI REV</vt:lpstr>
      <vt:lpstr>15F TUI REV</vt:lpstr>
      <vt:lpstr>15S TUI REV</vt:lpstr>
      <vt:lpstr>15C TUI REV</vt:lpstr>
      <vt:lpstr>16R DISCOUNT RATE</vt:lpstr>
      <vt:lpstr>16F DISCOUNT RATE</vt:lpstr>
      <vt:lpstr>16S DISCOUNT RATE</vt:lpstr>
      <vt:lpstr>16C DISCOUNT RATE</vt:lpstr>
      <vt:lpstr>17R TUI DEP</vt:lpstr>
      <vt:lpstr>17F TUI DEP</vt:lpstr>
      <vt:lpstr>17S TUI DEP</vt:lpstr>
      <vt:lpstr>17C TUI DEP</vt:lpstr>
      <vt:lpstr>18R ENDOWMENT</vt:lpstr>
      <vt:lpstr>18F ENDOWMENT</vt:lpstr>
      <vt:lpstr>18S ENDOWMENT</vt:lpstr>
      <vt:lpstr>18C ENDOWMENT</vt:lpstr>
      <vt:lpstr>19R INSTRUCT EXP</vt:lpstr>
      <vt:lpstr>19F INSTRUCT EXP</vt:lpstr>
      <vt:lpstr>19S INSTRUCT EXP</vt:lpstr>
      <vt:lpstr>19C INSTRUCT EXP</vt:lpstr>
      <vt:lpstr>20R TOTAL EXP</vt:lpstr>
      <vt:lpstr>20F TOTAL EXP</vt:lpstr>
      <vt:lpstr>20S TOTAL EXP</vt:lpstr>
      <vt:lpstr>20C TOTAL EXP</vt:lpstr>
      <vt:lpstr>APPENDIX B</vt:lpstr>
      <vt:lpstr>SERVICES!comparison_kit</vt:lpstr>
      <vt:lpstr>SERVICES!online_kit</vt:lpstr>
      <vt:lpstr>INTRO!Print_Area</vt:lpstr>
    </vt:vector>
  </TitlesOfParts>
  <Manager/>
  <Company>The Austen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Williams</dc:creator>
  <cp:keywords/>
  <dc:description/>
  <cp:lastModifiedBy>Trey Buchanan</cp:lastModifiedBy>
  <cp:revision/>
  <cp:lastPrinted>2022-03-14T15:08:32Z</cp:lastPrinted>
  <dcterms:created xsi:type="dcterms:W3CDTF">2005-03-29T16:07:49Z</dcterms:created>
  <dcterms:modified xsi:type="dcterms:W3CDTF">2022-03-22T20:22:23Z</dcterms:modified>
  <cp:category/>
  <cp:contentStatus/>
</cp:coreProperties>
</file>